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TFF/Misc/"/>
    </mc:Choice>
  </mc:AlternateContent>
  <xr:revisionPtr revIDLastSave="30" documentId="13_ncr:1_{FBF28119-36C4-4399-A65F-116A21B7223C}" xr6:coauthVersionLast="47" xr6:coauthVersionMax="47" xr10:uidLastSave="{78661C2E-6767-4329-BA2B-F337D75A7CDD}"/>
  <bookViews>
    <workbookView xWindow="-120" yWindow="-120" windowWidth="20730" windowHeight="11040" tabRatio="916" xr2:uid="{00000000-000D-0000-FFFF-FFFF00000000}"/>
  </bookViews>
  <sheets>
    <sheet name="Index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28" r:id="rId28"/>
    <sheet name="28" sheetId="29" r:id="rId29"/>
    <sheet name="29" sheetId="30" r:id="rId30"/>
    <sheet name="30" sheetId="31" r:id="rId31"/>
    <sheet name="31" sheetId="32" r:id="rId32"/>
    <sheet name="32" sheetId="33" r:id="rId33"/>
    <sheet name="33" sheetId="34" r:id="rId34"/>
    <sheet name="34" sheetId="35" r:id="rId35"/>
    <sheet name="35" sheetId="36" r:id="rId36"/>
    <sheet name="36" sheetId="37" r:id="rId37"/>
    <sheet name="37" sheetId="38" r:id="rId38"/>
    <sheet name="38" sheetId="39" r:id="rId39"/>
    <sheet name="39" sheetId="40" r:id="rId40"/>
    <sheet name="40" sheetId="41" r:id="rId4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9" i="31" l="1"/>
  <c r="AE96" i="31"/>
  <c r="AE95" i="31"/>
  <c r="H3" i="32"/>
  <c r="H4" i="32"/>
  <c r="H5" i="32"/>
  <c r="C42" i="32"/>
  <c r="C40" i="32"/>
  <c r="C39" i="32"/>
  <c r="C35" i="32"/>
  <c r="C33" i="32"/>
  <c r="C32" i="32"/>
  <c r="C31" i="32"/>
  <c r="C24" i="32"/>
  <c r="C12" i="32"/>
  <c r="C10" i="32"/>
  <c r="C5" i="32"/>
  <c r="C4" i="32"/>
  <c r="B42" i="32"/>
  <c r="B40" i="32"/>
  <c r="B39" i="32"/>
  <c r="B35" i="32"/>
  <c r="B33" i="32"/>
  <c r="B32" i="32"/>
  <c r="B31" i="32"/>
  <c r="B24" i="32"/>
  <c r="B12" i="32"/>
  <c r="B10" i="32"/>
  <c r="B5" i="32"/>
  <c r="B4" i="32"/>
  <c r="AD94" i="31"/>
  <c r="AD95" i="31"/>
  <c r="AD96" i="31"/>
  <c r="AD97" i="31"/>
  <c r="AD98" i="31"/>
  <c r="AD99" i="31"/>
  <c r="AD100" i="31"/>
  <c r="AD101" i="31"/>
  <c r="AD102" i="31"/>
  <c r="AD103" i="31"/>
  <c r="AD104" i="31"/>
  <c r="AD93" i="31"/>
  <c r="AC94" i="31"/>
  <c r="AC95" i="31"/>
  <c r="AC96" i="31"/>
  <c r="AC97" i="31"/>
  <c r="AC98" i="31"/>
  <c r="AC99" i="31"/>
  <c r="AC100" i="31"/>
  <c r="AC101" i="31"/>
  <c r="AC102" i="31"/>
  <c r="AC103" i="31"/>
  <c r="AC104" i="31"/>
  <c r="AC93" i="31"/>
  <c r="AB94" i="31"/>
  <c r="AB95" i="31"/>
  <c r="AB96" i="31"/>
  <c r="AB97" i="31"/>
  <c r="AB98" i="31"/>
  <c r="AB99" i="31"/>
  <c r="AB100" i="31"/>
  <c r="AB101" i="31"/>
  <c r="AB102" i="31"/>
  <c r="AB103" i="31"/>
  <c r="AB104" i="31"/>
  <c r="AB93" i="31"/>
  <c r="F32" i="40" l="1"/>
  <c r="M29" i="40"/>
  <c r="M5" i="40"/>
  <c r="AD44" i="19"/>
  <c r="AD45" i="19"/>
  <c r="AE45" i="19"/>
  <c r="K35" i="41"/>
  <c r="K50" i="41"/>
  <c r="F21" i="40"/>
  <c r="K2" i="41"/>
  <c r="K3" i="41"/>
  <c r="K4" i="41"/>
  <c r="K5" i="41"/>
  <c r="K6" i="41"/>
  <c r="K7" i="41"/>
  <c r="K8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8" i="41"/>
  <c r="K29" i="41"/>
  <c r="K30" i="41"/>
  <c r="K31" i="41"/>
  <c r="K32" i="41"/>
  <c r="K33" i="41"/>
  <c r="K34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1" i="41"/>
  <c r="K52" i="41"/>
  <c r="K53" i="41"/>
  <c r="K54" i="41"/>
  <c r="K55" i="41"/>
  <c r="K56" i="41"/>
  <c r="K57" i="41"/>
  <c r="K58" i="41"/>
  <c r="K59" i="41"/>
  <c r="K62" i="41"/>
  <c r="K63" i="41"/>
  <c r="K64" i="41"/>
  <c r="K65" i="41"/>
  <c r="K66" i="41"/>
  <c r="K67" i="41"/>
  <c r="K68" i="41"/>
  <c r="K69" i="41"/>
  <c r="K70" i="41"/>
  <c r="K71" i="41"/>
  <c r="K72" i="41"/>
  <c r="K73" i="41"/>
  <c r="K74" i="41"/>
  <c r="K75" i="41"/>
  <c r="K76" i="41"/>
  <c r="K77" i="41"/>
  <c r="K78" i="41"/>
  <c r="K79" i="41"/>
  <c r="K80" i="41"/>
  <c r="K81" i="41"/>
  <c r="K82" i="41"/>
  <c r="K83" i="41"/>
  <c r="K84" i="41"/>
  <c r="K85" i="41"/>
  <c r="K86" i="41"/>
  <c r="K87" i="41"/>
  <c r="K88" i="41"/>
  <c r="K89" i="41"/>
  <c r="K90" i="41"/>
  <c r="K91" i="41"/>
  <c r="K92" i="41"/>
  <c r="K93" i="41"/>
  <c r="K94" i="41"/>
  <c r="K95" i="41"/>
  <c r="K96" i="41"/>
  <c r="K97" i="41"/>
  <c r="K98" i="41"/>
  <c r="K99" i="41"/>
  <c r="K100" i="41"/>
  <c r="K101" i="41"/>
  <c r="K102" i="41"/>
  <c r="K103" i="41"/>
  <c r="K104" i="41"/>
  <c r="K105" i="41"/>
  <c r="K106" i="41"/>
  <c r="K107" i="41"/>
  <c r="K108" i="41"/>
  <c r="K109" i="41"/>
  <c r="K110" i="41"/>
  <c r="W102" i="31"/>
  <c r="W96" i="31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V94" i="31"/>
  <c r="V95" i="31"/>
  <c r="V96" i="31"/>
  <c r="V97" i="31"/>
  <c r="V98" i="31"/>
  <c r="V99" i="31"/>
  <c r="V100" i="31"/>
  <c r="V101" i="31"/>
  <c r="V102" i="31"/>
  <c r="V103" i="31"/>
  <c r="V104" i="31"/>
  <c r="V93" i="31"/>
  <c r="U104" i="31"/>
  <c r="U94" i="31"/>
  <c r="U95" i="31"/>
  <c r="U96" i="31"/>
  <c r="U97" i="31"/>
  <c r="U98" i="31"/>
  <c r="U99" i="31"/>
  <c r="U100" i="31"/>
  <c r="U101" i="31"/>
  <c r="U102" i="31"/>
  <c r="U103" i="31"/>
  <c r="U93" i="31"/>
  <c r="T94" i="31"/>
  <c r="T95" i="31"/>
  <c r="T96" i="31"/>
  <c r="T97" i="31"/>
  <c r="T98" i="31"/>
  <c r="T99" i="31"/>
  <c r="T100" i="31"/>
  <c r="T101" i="31"/>
  <c r="T102" i="31"/>
  <c r="T103" i="31"/>
  <c r="T104" i="31"/>
  <c r="T93" i="31"/>
  <c r="M23" i="40" l="1"/>
  <c r="M16" i="40"/>
  <c r="F14" i="40"/>
  <c r="AD46" i="20"/>
  <c r="AE46" i="20" s="1"/>
  <c r="Q115" i="31"/>
  <c r="I115" i="31"/>
  <c r="E42" i="32"/>
  <c r="M94" i="31"/>
  <c r="M95" i="31"/>
  <c r="M96" i="31"/>
  <c r="M97" i="31"/>
  <c r="M98" i="31"/>
  <c r="M99" i="31"/>
  <c r="M100" i="31"/>
  <c r="M101" i="31"/>
  <c r="M102" i="31"/>
  <c r="M103" i="31"/>
  <c r="M104" i="31"/>
  <c r="M93" i="31"/>
  <c r="L94" i="31"/>
  <c r="N94" i="31" s="1"/>
  <c r="L95" i="31"/>
  <c r="N95" i="31" s="1"/>
  <c r="L96" i="31"/>
  <c r="N96" i="31" s="1"/>
  <c r="L97" i="31"/>
  <c r="N97" i="31" s="1"/>
  <c r="L98" i="31"/>
  <c r="N98" i="31" s="1"/>
  <c r="L99" i="31"/>
  <c r="N99" i="31" s="1"/>
  <c r="L100" i="31"/>
  <c r="N100" i="31" s="1"/>
  <c r="L101" i="31"/>
  <c r="N101" i="31" s="1"/>
  <c r="L102" i="31"/>
  <c r="N102" i="31" s="1"/>
  <c r="L103" i="31"/>
  <c r="N103" i="31" s="1"/>
  <c r="L104" i="31"/>
  <c r="N104" i="31" s="1"/>
  <c r="L93" i="31"/>
  <c r="N93" i="31" s="1"/>
  <c r="D42" i="32" l="1"/>
  <c r="F42" i="32" s="1"/>
  <c r="M6" i="40"/>
  <c r="M20" i="40"/>
  <c r="D43" i="30"/>
  <c r="M43" i="21"/>
  <c r="O43" i="21" s="1"/>
  <c r="T43" i="21"/>
  <c r="S43" i="21"/>
  <c r="R43" i="21"/>
  <c r="E43" i="21"/>
  <c r="G43" i="21" s="1"/>
  <c r="U43" i="21" l="1"/>
  <c r="V43" i="21" s="1"/>
  <c r="F31" i="40"/>
  <c r="F30" i="40"/>
  <c r="F29" i="40"/>
  <c r="F28" i="40"/>
  <c r="F27" i="40"/>
  <c r="F26" i="40"/>
  <c r="M28" i="40"/>
  <c r="F24" i="40"/>
  <c r="M27" i="40"/>
  <c r="F25" i="40"/>
  <c r="M26" i="40"/>
  <c r="F23" i="40"/>
  <c r="M25" i="40"/>
  <c r="F22" i="40"/>
  <c r="M24" i="40"/>
  <c r="F20" i="40"/>
  <c r="M22" i="40"/>
  <c r="F19" i="40"/>
  <c r="M21" i="40"/>
  <c r="F18" i="40"/>
  <c r="M19" i="40"/>
  <c r="F17" i="40"/>
  <c r="M18" i="40"/>
  <c r="F16" i="40"/>
  <c r="M17" i="40"/>
  <c r="F15" i="40"/>
  <c r="M15" i="40"/>
  <c r="F13" i="40"/>
  <c r="M14" i="40"/>
  <c r="F12" i="40"/>
  <c r="M13" i="40"/>
  <c r="F11" i="40"/>
  <c r="M12" i="40"/>
  <c r="F10" i="40"/>
  <c r="M11" i="40"/>
  <c r="F9" i="40"/>
  <c r="M10" i="40"/>
  <c r="F8" i="40"/>
  <c r="M9" i="40"/>
  <c r="F7" i="40"/>
  <c r="M8" i="40"/>
  <c r="F6" i="40"/>
  <c r="M7" i="40"/>
  <c r="F5" i="40"/>
  <c r="P38" i="35"/>
  <c r="P37" i="35"/>
  <c r="P36" i="35"/>
  <c r="P35" i="35"/>
  <c r="P34" i="35"/>
  <c r="P33" i="35"/>
  <c r="P29" i="35"/>
  <c r="P28" i="35"/>
  <c r="P27" i="35"/>
  <c r="P26" i="35"/>
  <c r="P25" i="35"/>
  <c r="P24" i="35"/>
  <c r="Y20" i="35"/>
  <c r="P20" i="35"/>
  <c r="P19" i="35"/>
  <c r="P18" i="35"/>
  <c r="P17" i="35"/>
  <c r="P16" i="35"/>
  <c r="P15" i="35"/>
  <c r="V12" i="35"/>
  <c r="T12" i="35"/>
  <c r="P11" i="35"/>
  <c r="U10" i="35"/>
  <c r="P10" i="35"/>
  <c r="U9" i="35"/>
  <c r="P9" i="35"/>
  <c r="U8" i="35"/>
  <c r="P8" i="35"/>
  <c r="U7" i="35"/>
  <c r="P7" i="35"/>
  <c r="U6" i="35"/>
  <c r="P6" i="35"/>
  <c r="U5" i="35"/>
  <c r="G143" i="33"/>
  <c r="D143" i="33"/>
  <c r="S130" i="33"/>
  <c r="P130" i="33"/>
  <c r="M130" i="33"/>
  <c r="J130" i="33"/>
  <c r="G130" i="33"/>
  <c r="D130" i="33"/>
  <c r="G117" i="33"/>
  <c r="D117" i="33"/>
  <c r="S104" i="33"/>
  <c r="P104" i="33"/>
  <c r="M104" i="33"/>
  <c r="J104" i="33"/>
  <c r="G104" i="33"/>
  <c r="D104" i="33"/>
  <c r="S91" i="33"/>
  <c r="P91" i="33"/>
  <c r="M91" i="33"/>
  <c r="J91" i="33"/>
  <c r="G91" i="33"/>
  <c r="D91" i="33"/>
  <c r="S78" i="33"/>
  <c r="P78" i="33"/>
  <c r="M78" i="33"/>
  <c r="J78" i="33"/>
  <c r="G78" i="33"/>
  <c r="D78" i="33"/>
  <c r="S65" i="33"/>
  <c r="P65" i="33"/>
  <c r="M65" i="33"/>
  <c r="J65" i="33"/>
  <c r="G65" i="33"/>
  <c r="D65" i="33"/>
  <c r="S52" i="33"/>
  <c r="P52" i="33"/>
  <c r="M52" i="33"/>
  <c r="J52" i="33"/>
  <c r="G52" i="33"/>
  <c r="D52" i="33"/>
  <c r="S39" i="33"/>
  <c r="P39" i="33"/>
  <c r="M39" i="33"/>
  <c r="J39" i="33"/>
  <c r="G39" i="33"/>
  <c r="D39" i="33"/>
  <c r="S26" i="33"/>
  <c r="P26" i="33"/>
  <c r="M26" i="33"/>
  <c r="J26" i="33"/>
  <c r="G26" i="33"/>
  <c r="D26" i="33"/>
  <c r="S13" i="33"/>
  <c r="P13" i="33"/>
  <c r="M13" i="33"/>
  <c r="J13" i="33"/>
  <c r="G13" i="33"/>
  <c r="D13" i="33"/>
  <c r="C41" i="32"/>
  <c r="E41" i="32" s="1"/>
  <c r="B41" i="32"/>
  <c r="D41" i="32" s="1"/>
  <c r="E40" i="32"/>
  <c r="E39" i="32"/>
  <c r="D39" i="32"/>
  <c r="C38" i="32"/>
  <c r="E38" i="32" s="1"/>
  <c r="B38" i="32"/>
  <c r="D38" i="32" s="1"/>
  <c r="C37" i="32"/>
  <c r="E37" i="32" s="1"/>
  <c r="B37" i="32"/>
  <c r="D37" i="32" s="1"/>
  <c r="C36" i="32"/>
  <c r="E36" i="32" s="1"/>
  <c r="B36" i="32"/>
  <c r="D36" i="32" s="1"/>
  <c r="D35" i="32"/>
  <c r="C34" i="32"/>
  <c r="E34" i="32" s="1"/>
  <c r="B34" i="32"/>
  <c r="D34" i="32" s="1"/>
  <c r="D33" i="32"/>
  <c r="E32" i="32"/>
  <c r="E31" i="32"/>
  <c r="D31" i="32"/>
  <c r="C30" i="32"/>
  <c r="E30" i="32" s="1"/>
  <c r="B30" i="32"/>
  <c r="D30" i="32" s="1"/>
  <c r="C29" i="32"/>
  <c r="E29" i="32" s="1"/>
  <c r="B29" i="32"/>
  <c r="D29" i="32" s="1"/>
  <c r="C28" i="32"/>
  <c r="B28" i="32"/>
  <c r="D28" i="32" s="1"/>
  <c r="C27" i="32"/>
  <c r="B27" i="32"/>
  <c r="C26" i="32"/>
  <c r="E26" i="32" s="1"/>
  <c r="B26" i="32"/>
  <c r="H44" i="32" s="1"/>
  <c r="C25" i="32"/>
  <c r="E25" i="32" s="1"/>
  <c r="B25" i="32"/>
  <c r="D25" i="32" s="1"/>
  <c r="E24" i="32"/>
  <c r="C23" i="32"/>
  <c r="E23" i="32" s="1"/>
  <c r="B23" i="32"/>
  <c r="D23" i="32" s="1"/>
  <c r="C22" i="32"/>
  <c r="E22" i="32" s="1"/>
  <c r="B22" i="32"/>
  <c r="D22" i="32" s="1"/>
  <c r="C21" i="32"/>
  <c r="B21" i="32"/>
  <c r="D21" i="32" s="1"/>
  <c r="C20" i="32"/>
  <c r="B20" i="32"/>
  <c r="C19" i="32"/>
  <c r="E19" i="32" s="1"/>
  <c r="B19" i="32"/>
  <c r="C18" i="32"/>
  <c r="E18" i="32" s="1"/>
  <c r="B18" i="32"/>
  <c r="D18" i="32" s="1"/>
  <c r="C17" i="32"/>
  <c r="B17" i="32"/>
  <c r="D17" i="32" s="1"/>
  <c r="C16" i="32"/>
  <c r="B16" i="32"/>
  <c r="C15" i="32"/>
  <c r="E15" i="32" s="1"/>
  <c r="B15" i="32"/>
  <c r="D15" i="32" s="1"/>
  <c r="C14" i="32"/>
  <c r="E14" i="32" s="1"/>
  <c r="B14" i="32"/>
  <c r="D14" i="32" s="1"/>
  <c r="C13" i="32"/>
  <c r="B13" i="32"/>
  <c r="D13" i="32" s="1"/>
  <c r="D12" i="32"/>
  <c r="C11" i="32"/>
  <c r="E11" i="32" s="1"/>
  <c r="B11" i="32"/>
  <c r="D11" i="32" s="1"/>
  <c r="C9" i="32"/>
  <c r="E9" i="32" s="1"/>
  <c r="B9" i="32"/>
  <c r="D9" i="32" s="1"/>
  <c r="C8" i="32"/>
  <c r="B8" i="32"/>
  <c r="D8" i="32" s="1"/>
  <c r="C7" i="32"/>
  <c r="B7" i="32"/>
  <c r="C6" i="32"/>
  <c r="E6" i="32" s="1"/>
  <c r="B6" i="32"/>
  <c r="C3" i="32"/>
  <c r="B3" i="32"/>
  <c r="D3" i="32" s="1"/>
  <c r="H2" i="32"/>
  <c r="C2" i="32"/>
  <c r="B2" i="32"/>
  <c r="Q114" i="31"/>
  <c r="I114" i="31"/>
  <c r="D4" i="32" s="1"/>
  <c r="Q113" i="31"/>
  <c r="I113" i="31"/>
  <c r="Q112" i="31"/>
  <c r="I112" i="31"/>
  <c r="AI105" i="31"/>
  <c r="AH105" i="31"/>
  <c r="AA105" i="31"/>
  <c r="Z105" i="31"/>
  <c r="S105" i="31"/>
  <c r="R105" i="31"/>
  <c r="K105" i="31"/>
  <c r="J105" i="31"/>
  <c r="C105" i="31"/>
  <c r="G104" i="31" s="1"/>
  <c r="B105" i="31"/>
  <c r="E104" i="31"/>
  <c r="D104" i="31"/>
  <c r="F104" i="31" s="1"/>
  <c r="E103" i="31"/>
  <c r="D103" i="31"/>
  <c r="E102" i="31"/>
  <c r="D102" i="31"/>
  <c r="F102" i="31" s="1"/>
  <c r="E101" i="31"/>
  <c r="D101" i="31"/>
  <c r="F101" i="31" s="1"/>
  <c r="F100" i="31"/>
  <c r="E100" i="31"/>
  <c r="D100" i="31"/>
  <c r="E99" i="31"/>
  <c r="D99" i="31"/>
  <c r="F99" i="31" s="1"/>
  <c r="E98" i="31"/>
  <c r="D98" i="31"/>
  <c r="E97" i="31"/>
  <c r="D97" i="31"/>
  <c r="F97" i="31" s="1"/>
  <c r="E96" i="31"/>
  <c r="D96" i="31"/>
  <c r="F96" i="31" s="1"/>
  <c r="F95" i="31"/>
  <c r="E95" i="31"/>
  <c r="D95" i="31"/>
  <c r="E94" i="31"/>
  <c r="D94" i="31"/>
  <c r="F94" i="31" s="1"/>
  <c r="E93" i="31"/>
  <c r="D93" i="31"/>
  <c r="AI90" i="31"/>
  <c r="AH90" i="31"/>
  <c r="AA90" i="31"/>
  <c r="Z90" i="31"/>
  <c r="S90" i="31"/>
  <c r="R90" i="31"/>
  <c r="W80" i="31" s="1"/>
  <c r="K90" i="31"/>
  <c r="J90" i="31"/>
  <c r="C90" i="31"/>
  <c r="B90" i="31"/>
  <c r="AK89" i="31"/>
  <c r="AJ89" i="31"/>
  <c r="AL89" i="31" s="1"/>
  <c r="AC89" i="31"/>
  <c r="AB89" i="31"/>
  <c r="AD89" i="31" s="1"/>
  <c r="U89" i="31"/>
  <c r="T89" i="31"/>
  <c r="V89" i="31" s="1"/>
  <c r="N89" i="31"/>
  <c r="M89" i="31"/>
  <c r="L89" i="31"/>
  <c r="E89" i="31"/>
  <c r="D89" i="31"/>
  <c r="F89" i="31" s="1"/>
  <c r="AK88" i="31"/>
  <c r="AJ88" i="31"/>
  <c r="AL88" i="31" s="1"/>
  <c r="AC88" i="31"/>
  <c r="AD88" i="31" s="1"/>
  <c r="AB88" i="31"/>
  <c r="U88" i="31"/>
  <c r="T88" i="31"/>
  <c r="V88" i="31" s="1"/>
  <c r="M88" i="31"/>
  <c r="L88" i="31"/>
  <c r="N88" i="31" s="1"/>
  <c r="E88" i="31"/>
  <c r="D88" i="31"/>
  <c r="F88" i="31" s="1"/>
  <c r="AK87" i="31"/>
  <c r="AJ87" i="31"/>
  <c r="AL87" i="31" s="1"/>
  <c r="AD87" i="31"/>
  <c r="AC87" i="31"/>
  <c r="AB87" i="31"/>
  <c r="U87" i="31"/>
  <c r="T87" i="31"/>
  <c r="V87" i="31" s="1"/>
  <c r="M87" i="31"/>
  <c r="L87" i="31"/>
  <c r="N87" i="31" s="1"/>
  <c r="E87" i="31"/>
  <c r="F87" i="31" s="1"/>
  <c r="D87" i="31"/>
  <c r="AK86" i="31"/>
  <c r="AJ86" i="31"/>
  <c r="AL86" i="31" s="1"/>
  <c r="AC86" i="31"/>
  <c r="AB86" i="31"/>
  <c r="AD86" i="31" s="1"/>
  <c r="U86" i="31"/>
  <c r="T86" i="31"/>
  <c r="V86" i="31" s="1"/>
  <c r="M86" i="31"/>
  <c r="L86" i="31"/>
  <c r="N86" i="31" s="1"/>
  <c r="F86" i="31"/>
  <c r="E86" i="31"/>
  <c r="D86" i="31"/>
  <c r="AK85" i="31"/>
  <c r="AJ85" i="31"/>
  <c r="AL85" i="31" s="1"/>
  <c r="AC85" i="31"/>
  <c r="AB85" i="31"/>
  <c r="AD85" i="31" s="1"/>
  <c r="U85" i="31"/>
  <c r="V85" i="31" s="1"/>
  <c r="T85" i="31"/>
  <c r="M85" i="31"/>
  <c r="L85" i="31"/>
  <c r="N85" i="31" s="1"/>
  <c r="E85" i="31"/>
  <c r="D85" i="31"/>
  <c r="F85" i="31" s="1"/>
  <c r="AK84" i="31"/>
  <c r="AJ84" i="31"/>
  <c r="AL84" i="31" s="1"/>
  <c r="AC84" i="31"/>
  <c r="AB84" i="31"/>
  <c r="AD84" i="31" s="1"/>
  <c r="V84" i="31"/>
  <c r="U84" i="31"/>
  <c r="T84" i="31"/>
  <c r="M84" i="31"/>
  <c r="L84" i="31"/>
  <c r="N84" i="31" s="1"/>
  <c r="E84" i="31"/>
  <c r="D84" i="31"/>
  <c r="F84" i="31" s="1"/>
  <c r="AK83" i="31"/>
  <c r="AL83" i="31" s="1"/>
  <c r="AJ83" i="31"/>
  <c r="AC83" i="31"/>
  <c r="AB83" i="31"/>
  <c r="AD83" i="31" s="1"/>
  <c r="U83" i="31"/>
  <c r="T83" i="31"/>
  <c r="V83" i="31" s="1"/>
  <c r="M83" i="31"/>
  <c r="L83" i="31"/>
  <c r="N83" i="31" s="1"/>
  <c r="E83" i="31"/>
  <c r="D83" i="31"/>
  <c r="F83" i="31" s="1"/>
  <c r="AL82" i="31"/>
  <c r="AK82" i="31"/>
  <c r="AJ82" i="31"/>
  <c r="AC82" i="31"/>
  <c r="AB82" i="31"/>
  <c r="AD82" i="31" s="1"/>
  <c r="U82" i="31"/>
  <c r="T82" i="31"/>
  <c r="V82" i="31" s="1"/>
  <c r="M82" i="31"/>
  <c r="N82" i="31" s="1"/>
  <c r="L82" i="31"/>
  <c r="E82" i="31"/>
  <c r="D82" i="31"/>
  <c r="F82" i="31" s="1"/>
  <c r="AK81" i="31"/>
  <c r="AJ81" i="31"/>
  <c r="AL81" i="31" s="1"/>
  <c r="AC81" i="31"/>
  <c r="AB81" i="31"/>
  <c r="AD81" i="31" s="1"/>
  <c r="U81" i="31"/>
  <c r="T81" i="31"/>
  <c r="V81" i="31" s="1"/>
  <c r="N81" i="31"/>
  <c r="M81" i="31"/>
  <c r="L81" i="31"/>
  <c r="E81" i="31"/>
  <c r="D81" i="31"/>
  <c r="F81" i="31" s="1"/>
  <c r="AK80" i="31"/>
  <c r="AJ80" i="31"/>
  <c r="AL80" i="31" s="1"/>
  <c r="AC80" i="31"/>
  <c r="AD80" i="31" s="1"/>
  <c r="AB80" i="31"/>
  <c r="U80" i="31"/>
  <c r="V80" i="31" s="1"/>
  <c r="T80" i="31"/>
  <c r="M80" i="31"/>
  <c r="L80" i="31"/>
  <c r="N80" i="31" s="1"/>
  <c r="E80" i="31"/>
  <c r="D80" i="31"/>
  <c r="F80" i="31" s="1"/>
  <c r="AK79" i="31"/>
  <c r="AJ79" i="31"/>
  <c r="AL79" i="31" s="1"/>
  <c r="AC79" i="31"/>
  <c r="AB79" i="31"/>
  <c r="AD79" i="31" s="1"/>
  <c r="V79" i="31"/>
  <c r="U79" i="31"/>
  <c r="T79" i="31"/>
  <c r="M79" i="31"/>
  <c r="L79" i="31"/>
  <c r="N79" i="31" s="1"/>
  <c r="E79" i="31"/>
  <c r="D79" i="31"/>
  <c r="F79" i="31" s="1"/>
  <c r="AK78" i="31"/>
  <c r="AL78" i="31" s="1"/>
  <c r="AJ78" i="31"/>
  <c r="AC78" i="31"/>
  <c r="AB78" i="31"/>
  <c r="AD78" i="31" s="1"/>
  <c r="U78" i="31"/>
  <c r="T78" i="31"/>
  <c r="V78" i="31" s="1"/>
  <c r="M78" i="31"/>
  <c r="L78" i="31"/>
  <c r="N78" i="31" s="1"/>
  <c r="E78" i="31"/>
  <c r="D78" i="31"/>
  <c r="F78" i="31" s="1"/>
  <c r="AI75" i="31"/>
  <c r="AH75" i="31"/>
  <c r="AA75" i="31"/>
  <c r="Z75" i="31"/>
  <c r="S75" i="31"/>
  <c r="R75" i="31"/>
  <c r="K75" i="31"/>
  <c r="J75" i="31"/>
  <c r="C75" i="31"/>
  <c r="B75" i="31"/>
  <c r="AK74" i="31"/>
  <c r="AJ74" i="31"/>
  <c r="AD74" i="31"/>
  <c r="AC74" i="31"/>
  <c r="AB74" i="31"/>
  <c r="U74" i="31"/>
  <c r="V74" i="31" s="1"/>
  <c r="T74" i="31"/>
  <c r="M74" i="31"/>
  <c r="L74" i="31"/>
  <c r="E74" i="31"/>
  <c r="D74" i="31"/>
  <c r="AK73" i="31"/>
  <c r="AJ73" i="31"/>
  <c r="AL73" i="31" s="1"/>
  <c r="AC73" i="31"/>
  <c r="AB73" i="31"/>
  <c r="AD73" i="31" s="1"/>
  <c r="U73" i="31"/>
  <c r="T73" i="31"/>
  <c r="M73" i="31"/>
  <c r="L73" i="31"/>
  <c r="F73" i="31"/>
  <c r="E73" i="31"/>
  <c r="D73" i="31"/>
  <c r="AK72" i="31"/>
  <c r="AL72" i="31" s="1"/>
  <c r="AJ72" i="31"/>
  <c r="AC72" i="31"/>
  <c r="AB72" i="31"/>
  <c r="AD72" i="31" s="1"/>
  <c r="U72" i="31"/>
  <c r="T72" i="31"/>
  <c r="M72" i="31"/>
  <c r="L72" i="31"/>
  <c r="N72" i="31" s="1"/>
  <c r="E72" i="31"/>
  <c r="D72" i="31"/>
  <c r="F72" i="31" s="1"/>
  <c r="AK71" i="31"/>
  <c r="AJ71" i="31"/>
  <c r="AC71" i="31"/>
  <c r="AB71" i="31"/>
  <c r="AD71" i="31" s="1"/>
  <c r="V71" i="31"/>
  <c r="U71" i="31"/>
  <c r="T71" i="31"/>
  <c r="M71" i="31"/>
  <c r="N71" i="31" s="1"/>
  <c r="L71" i="31"/>
  <c r="E71" i="31"/>
  <c r="D71" i="31"/>
  <c r="F71" i="31" s="1"/>
  <c r="AK70" i="31"/>
  <c r="AJ70" i="31"/>
  <c r="AC70" i="31"/>
  <c r="AB70" i="31"/>
  <c r="AD70" i="31" s="1"/>
  <c r="U70" i="31"/>
  <c r="T70" i="31"/>
  <c r="V70" i="31" s="1"/>
  <c r="M70" i="31"/>
  <c r="L70" i="31"/>
  <c r="E70" i="31"/>
  <c r="D70" i="31"/>
  <c r="F70" i="31" s="1"/>
  <c r="AL69" i="31"/>
  <c r="AK69" i="31"/>
  <c r="AJ69" i="31"/>
  <c r="AC69" i="31"/>
  <c r="AD69" i="31" s="1"/>
  <c r="AB69" i="31"/>
  <c r="U69" i="31"/>
  <c r="T69" i="31"/>
  <c r="V69" i="31" s="1"/>
  <c r="M69" i="31"/>
  <c r="L69" i="31"/>
  <c r="E69" i="31"/>
  <c r="D69" i="31"/>
  <c r="F69" i="31" s="1"/>
  <c r="AK68" i="31"/>
  <c r="AJ68" i="31"/>
  <c r="AL68" i="31" s="1"/>
  <c r="AE68" i="31"/>
  <c r="AC68" i="31"/>
  <c r="AB68" i="31"/>
  <c r="AD68" i="31" s="1"/>
  <c r="U68" i="31"/>
  <c r="T68" i="31"/>
  <c r="M68" i="31"/>
  <c r="L68" i="31"/>
  <c r="N68" i="31" s="1"/>
  <c r="F68" i="31"/>
  <c r="E68" i="31"/>
  <c r="D68" i="31"/>
  <c r="AK67" i="31"/>
  <c r="AL67" i="31" s="1"/>
  <c r="AJ67" i="31"/>
  <c r="AC67" i="31"/>
  <c r="AB67" i="31"/>
  <c r="AD67" i="31" s="1"/>
  <c r="U67" i="31"/>
  <c r="T67" i="31"/>
  <c r="M67" i="31"/>
  <c r="L67" i="31"/>
  <c r="N67" i="31" s="1"/>
  <c r="E67" i="31"/>
  <c r="D67" i="31"/>
  <c r="F67" i="31" s="1"/>
  <c r="AK66" i="31"/>
  <c r="AJ66" i="31"/>
  <c r="AC66" i="31"/>
  <c r="AB66" i="31"/>
  <c r="AD66" i="31" s="1"/>
  <c r="V66" i="31"/>
  <c r="U66" i="31"/>
  <c r="T66" i="31"/>
  <c r="M66" i="31"/>
  <c r="N66" i="31" s="1"/>
  <c r="L66" i="31"/>
  <c r="E66" i="31"/>
  <c r="D66" i="31"/>
  <c r="F66" i="31" s="1"/>
  <c r="AK65" i="31"/>
  <c r="AJ65" i="31"/>
  <c r="AC65" i="31"/>
  <c r="AB65" i="31"/>
  <c r="AD65" i="31" s="1"/>
  <c r="U65" i="31"/>
  <c r="T65" i="31"/>
  <c r="V65" i="31" s="1"/>
  <c r="M65" i="31"/>
  <c r="L65" i="31"/>
  <c r="E65" i="31"/>
  <c r="D65" i="31"/>
  <c r="F65" i="31" s="1"/>
  <c r="AL64" i="31"/>
  <c r="AK64" i="31"/>
  <c r="AJ64" i="31"/>
  <c r="AC64" i="31"/>
  <c r="AD64" i="31" s="1"/>
  <c r="AB64" i="31"/>
  <c r="U64" i="31"/>
  <c r="T64" i="31"/>
  <c r="V64" i="31" s="1"/>
  <c r="M64" i="31"/>
  <c r="L64" i="31"/>
  <c r="E64" i="31"/>
  <c r="D64" i="31"/>
  <c r="F64" i="31" s="1"/>
  <c r="AK63" i="31"/>
  <c r="AJ63" i="31"/>
  <c r="AL63" i="31" s="1"/>
  <c r="AC63" i="31"/>
  <c r="AB63" i="31"/>
  <c r="U63" i="31"/>
  <c r="T63" i="31"/>
  <c r="V63" i="31" s="1"/>
  <c r="N63" i="31"/>
  <c r="M63" i="31"/>
  <c r="L63" i="31"/>
  <c r="E63" i="31"/>
  <c r="F63" i="31" s="1"/>
  <c r="D63" i="31"/>
  <c r="AI60" i="31"/>
  <c r="AH60" i="31"/>
  <c r="AA60" i="31"/>
  <c r="Z60" i="31"/>
  <c r="S60" i="31"/>
  <c r="R60" i="31"/>
  <c r="K60" i="31"/>
  <c r="J60" i="31"/>
  <c r="C60" i="31"/>
  <c r="B60" i="31"/>
  <c r="AL59" i="31"/>
  <c r="AK59" i="31"/>
  <c r="AJ59" i="31"/>
  <c r="AC59" i="31"/>
  <c r="AD59" i="31" s="1"/>
  <c r="AB59" i="31"/>
  <c r="U59" i="31"/>
  <c r="T59" i="31"/>
  <c r="V59" i="31" s="1"/>
  <c r="M59" i="31"/>
  <c r="L59" i="31"/>
  <c r="E59" i="31"/>
  <c r="D59" i="31"/>
  <c r="F59" i="31" s="1"/>
  <c r="AK58" i="31"/>
  <c r="AJ58" i="31"/>
  <c r="AL58" i="31" s="1"/>
  <c r="AC58" i="31"/>
  <c r="AB58" i="31"/>
  <c r="U58" i="31"/>
  <c r="T58" i="31"/>
  <c r="V58" i="31" s="1"/>
  <c r="N58" i="31"/>
  <c r="M58" i="31"/>
  <c r="L58" i="31"/>
  <c r="E58" i="31"/>
  <c r="D58" i="31"/>
  <c r="AK57" i="31"/>
  <c r="AJ57" i="31"/>
  <c r="AL57" i="31" s="1"/>
  <c r="AC57" i="31"/>
  <c r="AB57" i="31"/>
  <c r="AD57" i="31" s="1"/>
  <c r="U57" i="31"/>
  <c r="T57" i="31"/>
  <c r="V57" i="31" s="1"/>
  <c r="N57" i="31"/>
  <c r="M57" i="31"/>
  <c r="L57" i="31"/>
  <c r="E57" i="31"/>
  <c r="D57" i="31"/>
  <c r="AK56" i="31"/>
  <c r="AJ56" i="31"/>
  <c r="AL56" i="31" s="1"/>
  <c r="AC56" i="31"/>
  <c r="AD56" i="31" s="1"/>
  <c r="AB56" i="31"/>
  <c r="U56" i="31"/>
  <c r="T56" i="31"/>
  <c r="V56" i="31" s="1"/>
  <c r="M56" i="31"/>
  <c r="L56" i="31"/>
  <c r="N56" i="31" s="1"/>
  <c r="E56" i="31"/>
  <c r="D56" i="31"/>
  <c r="F56" i="31" s="1"/>
  <c r="AK55" i="31"/>
  <c r="AJ55" i="31"/>
  <c r="AL55" i="31" s="1"/>
  <c r="AD55" i="31"/>
  <c r="AC55" i="31"/>
  <c r="AB55" i="31"/>
  <c r="U55" i="31"/>
  <c r="T55" i="31"/>
  <c r="V55" i="31" s="1"/>
  <c r="M55" i="31"/>
  <c r="L55" i="31"/>
  <c r="N55" i="31" s="1"/>
  <c r="E55" i="31"/>
  <c r="F55" i="31" s="1"/>
  <c r="D55" i="31"/>
  <c r="AK54" i="31"/>
  <c r="AJ54" i="31"/>
  <c r="AL54" i="31" s="1"/>
  <c r="AC54" i="31"/>
  <c r="AB54" i="31"/>
  <c r="AD54" i="31" s="1"/>
  <c r="U54" i="31"/>
  <c r="T54" i="31"/>
  <c r="V54" i="31" s="1"/>
  <c r="M54" i="31"/>
  <c r="L54" i="31"/>
  <c r="N54" i="31" s="1"/>
  <c r="F54" i="31"/>
  <c r="E54" i="31"/>
  <c r="D54" i="31"/>
  <c r="AK53" i="31"/>
  <c r="AJ53" i="31"/>
  <c r="AL53" i="31" s="1"/>
  <c r="AC53" i="31"/>
  <c r="AB53" i="31"/>
  <c r="AD53" i="31" s="1"/>
  <c r="U53" i="31"/>
  <c r="V53" i="31" s="1"/>
  <c r="T53" i="31"/>
  <c r="M53" i="31"/>
  <c r="L53" i="31"/>
  <c r="N53" i="31" s="1"/>
  <c r="E53" i="31"/>
  <c r="D53" i="31"/>
  <c r="F53" i="31" s="1"/>
  <c r="AK52" i="31"/>
  <c r="AJ52" i="31"/>
  <c r="AL52" i="31" s="1"/>
  <c r="AC52" i="31"/>
  <c r="AB52" i="31"/>
  <c r="AD52" i="31" s="1"/>
  <c r="V52" i="31"/>
  <c r="U52" i="31"/>
  <c r="T52" i="31"/>
  <c r="M52" i="31"/>
  <c r="L52" i="31"/>
  <c r="N52" i="31" s="1"/>
  <c r="E52" i="31"/>
  <c r="D52" i="31"/>
  <c r="F52" i="31" s="1"/>
  <c r="AK51" i="31"/>
  <c r="AL51" i="31" s="1"/>
  <c r="AJ51" i="31"/>
  <c r="AC51" i="31"/>
  <c r="AB51" i="31"/>
  <c r="AD51" i="31" s="1"/>
  <c r="U51" i="31"/>
  <c r="T51" i="31"/>
  <c r="V51" i="31" s="1"/>
  <c r="M51" i="31"/>
  <c r="L51" i="31"/>
  <c r="N51" i="31" s="1"/>
  <c r="E51" i="31"/>
  <c r="D51" i="31"/>
  <c r="F51" i="31" s="1"/>
  <c r="AL50" i="31"/>
  <c r="AK50" i="31"/>
  <c r="AJ50" i="31"/>
  <c r="AC50" i="31"/>
  <c r="AB50" i="31"/>
  <c r="AD50" i="31" s="1"/>
  <c r="U50" i="31"/>
  <c r="T50" i="31"/>
  <c r="V50" i="31" s="1"/>
  <c r="M50" i="31"/>
  <c r="N50" i="31" s="1"/>
  <c r="L50" i="31"/>
  <c r="E50" i="31"/>
  <c r="D50" i="31"/>
  <c r="F50" i="31" s="1"/>
  <c r="AK49" i="31"/>
  <c r="AJ49" i="31"/>
  <c r="AL49" i="31" s="1"/>
  <c r="AC49" i="31"/>
  <c r="AB49" i="31"/>
  <c r="AD49" i="31" s="1"/>
  <c r="U49" i="31"/>
  <c r="T49" i="31"/>
  <c r="V49" i="31" s="1"/>
  <c r="N49" i="31"/>
  <c r="M49" i="31"/>
  <c r="L49" i="31"/>
  <c r="E49" i="31"/>
  <c r="D49" i="31"/>
  <c r="F49" i="31" s="1"/>
  <c r="AK48" i="31"/>
  <c r="AJ48" i="31"/>
  <c r="AL48" i="31" s="1"/>
  <c r="AC48" i="31"/>
  <c r="AD48" i="31" s="1"/>
  <c r="AB48" i="31"/>
  <c r="U48" i="31"/>
  <c r="T48" i="31"/>
  <c r="V48" i="31" s="1"/>
  <c r="M48" i="31"/>
  <c r="L48" i="31"/>
  <c r="N48" i="31" s="1"/>
  <c r="E48" i="31"/>
  <c r="D48" i="31"/>
  <c r="F48" i="31" s="1"/>
  <c r="AI45" i="31"/>
  <c r="AH45" i="31"/>
  <c r="AA45" i="31"/>
  <c r="Z45" i="31"/>
  <c r="S45" i="31"/>
  <c r="R45" i="31"/>
  <c r="K45" i="31"/>
  <c r="J45" i="31"/>
  <c r="C45" i="31"/>
  <c r="B45" i="31"/>
  <c r="AK44" i="31"/>
  <c r="AJ44" i="31"/>
  <c r="AL44" i="31" s="1"/>
  <c r="AC44" i="31"/>
  <c r="AB44" i="31"/>
  <c r="AD44" i="31" s="1"/>
  <c r="U44" i="31"/>
  <c r="V44" i="31" s="1"/>
  <c r="T44" i="31"/>
  <c r="M44" i="31"/>
  <c r="L44" i="31"/>
  <c r="N44" i="31" s="1"/>
  <c r="E44" i="31"/>
  <c r="D44" i="31"/>
  <c r="F44" i="31" s="1"/>
  <c r="AK43" i="31"/>
  <c r="AJ43" i="31"/>
  <c r="AL43" i="31" s="1"/>
  <c r="AC43" i="31"/>
  <c r="AB43" i="31"/>
  <c r="AD43" i="31" s="1"/>
  <c r="V43" i="31"/>
  <c r="U43" i="31"/>
  <c r="T43" i="31"/>
  <c r="M43" i="31"/>
  <c r="L43" i="31"/>
  <c r="N43" i="31" s="1"/>
  <c r="E43" i="31"/>
  <c r="D43" i="31"/>
  <c r="F43" i="31" s="1"/>
  <c r="AK42" i="31"/>
  <c r="AL42" i="31" s="1"/>
  <c r="AJ42" i="31"/>
  <c r="AC42" i="31"/>
  <c r="AB42" i="31"/>
  <c r="AD42" i="31" s="1"/>
  <c r="U42" i="31"/>
  <c r="T42" i="31"/>
  <c r="V42" i="31" s="1"/>
  <c r="M42" i="31"/>
  <c r="L42" i="31"/>
  <c r="N42" i="31" s="1"/>
  <c r="E42" i="31"/>
  <c r="D42" i="31"/>
  <c r="F42" i="31" s="1"/>
  <c r="AL41" i="31"/>
  <c r="AK41" i="31"/>
  <c r="AJ41" i="31"/>
  <c r="AC41" i="31"/>
  <c r="AB41" i="31"/>
  <c r="AD41" i="31" s="1"/>
  <c r="U41" i="31"/>
  <c r="T41" i="31"/>
  <c r="V41" i="31" s="1"/>
  <c r="M41" i="31"/>
  <c r="N41" i="31" s="1"/>
  <c r="L41" i="31"/>
  <c r="E41" i="31"/>
  <c r="D41" i="31"/>
  <c r="F41" i="31" s="1"/>
  <c r="AK40" i="31"/>
  <c r="AJ40" i="31"/>
  <c r="AL40" i="31" s="1"/>
  <c r="AC40" i="31"/>
  <c r="AB40" i="31"/>
  <c r="AD40" i="31" s="1"/>
  <c r="U40" i="31"/>
  <c r="T40" i="31"/>
  <c r="V40" i="31" s="1"/>
  <c r="N40" i="31"/>
  <c r="M40" i="31"/>
  <c r="L40" i="31"/>
  <c r="E40" i="31"/>
  <c r="D40" i="31"/>
  <c r="F40" i="31" s="1"/>
  <c r="AK39" i="31"/>
  <c r="AJ39" i="31"/>
  <c r="AL39" i="31" s="1"/>
  <c r="AC39" i="31"/>
  <c r="AD39" i="31" s="1"/>
  <c r="AB39" i="31"/>
  <c r="U39" i="31"/>
  <c r="T39" i="31"/>
  <c r="V39" i="31" s="1"/>
  <c r="M39" i="31"/>
  <c r="L39" i="31"/>
  <c r="N39" i="31" s="1"/>
  <c r="E39" i="31"/>
  <c r="D39" i="31"/>
  <c r="F39" i="31" s="1"/>
  <c r="AK38" i="31"/>
  <c r="AJ38" i="31"/>
  <c r="AL38" i="31" s="1"/>
  <c r="AD38" i="31"/>
  <c r="AC38" i="31"/>
  <c r="AB38" i="31"/>
  <c r="U38" i="31"/>
  <c r="T38" i="31"/>
  <c r="V38" i="31" s="1"/>
  <c r="M38" i="31"/>
  <c r="L38" i="31"/>
  <c r="N38" i="31" s="1"/>
  <c r="E38" i="31"/>
  <c r="F38" i="31" s="1"/>
  <c r="D38" i="31"/>
  <c r="AK37" i="31"/>
  <c r="AJ37" i="31"/>
  <c r="AL37" i="31" s="1"/>
  <c r="AC37" i="31"/>
  <c r="AB37" i="31"/>
  <c r="AD37" i="31" s="1"/>
  <c r="U37" i="31"/>
  <c r="T37" i="31"/>
  <c r="V37" i="31" s="1"/>
  <c r="M37" i="31"/>
  <c r="L37" i="31"/>
  <c r="N37" i="31" s="1"/>
  <c r="F37" i="31"/>
  <c r="E37" i="31"/>
  <c r="D37" i="31"/>
  <c r="AK36" i="31"/>
  <c r="AJ36" i="31"/>
  <c r="AL36" i="31" s="1"/>
  <c r="AC36" i="31"/>
  <c r="AB36" i="31"/>
  <c r="AD36" i="31" s="1"/>
  <c r="U36" i="31"/>
  <c r="V36" i="31" s="1"/>
  <c r="T36" i="31"/>
  <c r="M36" i="31"/>
  <c r="L36" i="31"/>
  <c r="N36" i="31" s="1"/>
  <c r="E36" i="31"/>
  <c r="D36" i="31"/>
  <c r="F36" i="31" s="1"/>
  <c r="AK35" i="31"/>
  <c r="AJ35" i="31"/>
  <c r="AL35" i="31" s="1"/>
  <c r="AC35" i="31"/>
  <c r="AB35" i="31"/>
  <c r="AD35" i="31" s="1"/>
  <c r="V35" i="31"/>
  <c r="U35" i="31"/>
  <c r="T35" i="31"/>
  <c r="M35" i="31"/>
  <c r="L35" i="31"/>
  <c r="N35" i="31" s="1"/>
  <c r="E35" i="31"/>
  <c r="D35" i="31"/>
  <c r="F35" i="31" s="1"/>
  <c r="AK34" i="31"/>
  <c r="AL34" i="31" s="1"/>
  <c r="AJ34" i="31"/>
  <c r="AC34" i="31"/>
  <c r="AB34" i="31"/>
  <c r="AD34" i="31" s="1"/>
  <c r="U34" i="31"/>
  <c r="T34" i="31"/>
  <c r="V34" i="31" s="1"/>
  <c r="M34" i="31"/>
  <c r="L34" i="31"/>
  <c r="N34" i="31" s="1"/>
  <c r="E34" i="31"/>
  <c r="D34" i="31"/>
  <c r="F34" i="31" s="1"/>
  <c r="AL33" i="31"/>
  <c r="AK33" i="31"/>
  <c r="AJ33" i="31"/>
  <c r="AC33" i="31"/>
  <c r="AB33" i="31"/>
  <c r="AD33" i="31" s="1"/>
  <c r="U33" i="31"/>
  <c r="T33" i="31"/>
  <c r="V33" i="31" s="1"/>
  <c r="M33" i="31"/>
  <c r="N33" i="31" s="1"/>
  <c r="L33" i="31"/>
  <c r="E33" i="31"/>
  <c r="D33" i="31"/>
  <c r="F33" i="31" s="1"/>
  <c r="AI30" i="31"/>
  <c r="AH30" i="31"/>
  <c r="AA30" i="31"/>
  <c r="Z30" i="31"/>
  <c r="S30" i="31"/>
  <c r="R30" i="31"/>
  <c r="K30" i="31"/>
  <c r="J30" i="31"/>
  <c r="C30" i="31"/>
  <c r="B30" i="31"/>
  <c r="AK29" i="31"/>
  <c r="AL29" i="31" s="1"/>
  <c r="AJ29" i="31"/>
  <c r="AC29" i="31"/>
  <c r="AB29" i="31"/>
  <c r="AD29" i="31" s="1"/>
  <c r="U29" i="31"/>
  <c r="T29" i="31"/>
  <c r="V29" i="31" s="1"/>
  <c r="M29" i="31"/>
  <c r="L29" i="31"/>
  <c r="N29" i="31" s="1"/>
  <c r="E29" i="31"/>
  <c r="D29" i="31"/>
  <c r="F29" i="31" s="1"/>
  <c r="AL28" i="31"/>
  <c r="AK28" i="31"/>
  <c r="AJ28" i="31"/>
  <c r="AC28" i="31"/>
  <c r="AB28" i="31"/>
  <c r="U28" i="31"/>
  <c r="T28" i="31"/>
  <c r="V28" i="31" s="1"/>
  <c r="M28" i="31"/>
  <c r="N28" i="31" s="1"/>
  <c r="L28" i="31"/>
  <c r="E28" i="31"/>
  <c r="D28" i="31"/>
  <c r="F28" i="31" s="1"/>
  <c r="AK27" i="31"/>
  <c r="AJ27" i="31"/>
  <c r="AL27" i="31" s="1"/>
  <c r="AC27" i="31"/>
  <c r="AB27" i="31"/>
  <c r="AD27" i="31" s="1"/>
  <c r="U27" i="31"/>
  <c r="T27" i="31"/>
  <c r="V27" i="31" s="1"/>
  <c r="N27" i="31"/>
  <c r="M27" i="31"/>
  <c r="L27" i="31"/>
  <c r="E27" i="31"/>
  <c r="D27" i="31"/>
  <c r="F27" i="31" s="1"/>
  <c r="AK26" i="31"/>
  <c r="AJ26" i="31"/>
  <c r="AL26" i="31" s="1"/>
  <c r="AC26" i="31"/>
  <c r="AD26" i="31" s="1"/>
  <c r="AB26" i="31"/>
  <c r="U26" i="31"/>
  <c r="T26" i="31"/>
  <c r="V26" i="31" s="1"/>
  <c r="M26" i="31"/>
  <c r="L26" i="31"/>
  <c r="N26" i="31" s="1"/>
  <c r="E26" i="31"/>
  <c r="D26" i="31"/>
  <c r="F26" i="31" s="1"/>
  <c r="AK25" i="31"/>
  <c r="AJ25" i="31"/>
  <c r="AL25" i="31" s="1"/>
  <c r="AD25" i="31"/>
  <c r="AC25" i="31"/>
  <c r="AB25" i="31"/>
  <c r="U25" i="31"/>
  <c r="T25" i="31"/>
  <c r="V25" i="31" s="1"/>
  <c r="M25" i="31"/>
  <c r="L25" i="31"/>
  <c r="N25" i="31" s="1"/>
  <c r="E25" i="31"/>
  <c r="F25" i="31" s="1"/>
  <c r="D25" i="31"/>
  <c r="AK24" i="31"/>
  <c r="AJ24" i="31"/>
  <c r="AL24" i="31" s="1"/>
  <c r="AC24" i="31"/>
  <c r="AB24" i="31"/>
  <c r="AD24" i="31" s="1"/>
  <c r="U24" i="31"/>
  <c r="T24" i="31"/>
  <c r="V24" i="31" s="1"/>
  <c r="M24" i="31"/>
  <c r="L24" i="31"/>
  <c r="N24" i="31" s="1"/>
  <c r="F24" i="31"/>
  <c r="E24" i="31"/>
  <c r="D24" i="31"/>
  <c r="AK23" i="31"/>
  <c r="AJ23" i="31"/>
  <c r="AL23" i="31" s="1"/>
  <c r="AC23" i="31"/>
  <c r="AB23" i="31"/>
  <c r="AD23" i="31" s="1"/>
  <c r="U23" i="31"/>
  <c r="V23" i="31" s="1"/>
  <c r="T23" i="31"/>
  <c r="M23" i="31"/>
  <c r="L23" i="31"/>
  <c r="N23" i="31" s="1"/>
  <c r="E23" i="31"/>
  <c r="D23" i="31"/>
  <c r="F23" i="31" s="1"/>
  <c r="AK22" i="31"/>
  <c r="AJ22" i="31"/>
  <c r="AL22" i="31" s="1"/>
  <c r="AC22" i="31"/>
  <c r="AB22" i="31"/>
  <c r="AD22" i="31" s="1"/>
  <c r="V22" i="31"/>
  <c r="U22" i="31"/>
  <c r="T22" i="31"/>
  <c r="M22" i="31"/>
  <c r="L22" i="31"/>
  <c r="N22" i="31" s="1"/>
  <c r="E22" i="31"/>
  <c r="D22" i="31"/>
  <c r="F22" i="31" s="1"/>
  <c r="AK21" i="31"/>
  <c r="AJ21" i="31"/>
  <c r="AL21" i="31" s="1"/>
  <c r="AC21" i="31"/>
  <c r="AB21" i="31"/>
  <c r="AD21" i="31" s="1"/>
  <c r="U21" i="31"/>
  <c r="T21" i="31"/>
  <c r="M21" i="31"/>
  <c r="L21" i="31"/>
  <c r="F21" i="31"/>
  <c r="E21" i="31"/>
  <c r="D21" i="31"/>
  <c r="AK20" i="31"/>
  <c r="AL20" i="31" s="1"/>
  <c r="AJ20" i="31"/>
  <c r="AC20" i="31"/>
  <c r="AB20" i="31"/>
  <c r="U20" i="31"/>
  <c r="T20" i="31"/>
  <c r="M20" i="31"/>
  <c r="L20" i="31"/>
  <c r="N20" i="31" s="1"/>
  <c r="E20" i="31"/>
  <c r="D20" i="31"/>
  <c r="F20" i="31" s="1"/>
  <c r="AK19" i="31"/>
  <c r="AJ19" i="31"/>
  <c r="AC19" i="31"/>
  <c r="AB19" i="31"/>
  <c r="V19" i="31"/>
  <c r="U19" i="31"/>
  <c r="T19" i="31"/>
  <c r="M19" i="31"/>
  <c r="N19" i="31" s="1"/>
  <c r="L19" i="31"/>
  <c r="E19" i="31"/>
  <c r="D19" i="31"/>
  <c r="AK18" i="31"/>
  <c r="AJ18" i="31"/>
  <c r="AC18" i="31"/>
  <c r="AB18" i="31"/>
  <c r="AD18" i="31" s="1"/>
  <c r="U18" i="31"/>
  <c r="T18" i="31"/>
  <c r="V18" i="31" s="1"/>
  <c r="M18" i="31"/>
  <c r="L18" i="31"/>
  <c r="E18" i="31"/>
  <c r="D18" i="31"/>
  <c r="AI15" i="31"/>
  <c r="AH15" i="31"/>
  <c r="AA15" i="31"/>
  <c r="Z15" i="31"/>
  <c r="S15" i="31"/>
  <c r="R15" i="31"/>
  <c r="K15" i="31"/>
  <c r="J15" i="31"/>
  <c r="C15" i="31"/>
  <c r="B15" i="31"/>
  <c r="AK14" i="31"/>
  <c r="AJ14" i="31"/>
  <c r="AC14" i="31"/>
  <c r="AB14" i="31"/>
  <c r="U14" i="31"/>
  <c r="T14" i="31"/>
  <c r="V14" i="31" s="1"/>
  <c r="M14" i="31"/>
  <c r="L14" i="31"/>
  <c r="N14" i="31" s="1"/>
  <c r="AK13" i="31"/>
  <c r="AJ13" i="31"/>
  <c r="AC13" i="31"/>
  <c r="AB13" i="31"/>
  <c r="V13" i="31"/>
  <c r="U13" i="31"/>
  <c r="T13" i="31"/>
  <c r="M13" i="31"/>
  <c r="N13" i="31" s="1"/>
  <c r="L13" i="31"/>
  <c r="AK12" i="31"/>
  <c r="AJ12" i="31"/>
  <c r="AC12" i="31"/>
  <c r="AB12" i="31"/>
  <c r="U12" i="31"/>
  <c r="T12" i="31"/>
  <c r="V12" i="31" s="1"/>
  <c r="M12" i="31"/>
  <c r="L12" i="31"/>
  <c r="N12" i="31" s="1"/>
  <c r="AK11" i="31"/>
  <c r="AJ11" i="31"/>
  <c r="AC11" i="31"/>
  <c r="AB11" i="31"/>
  <c r="V11" i="31"/>
  <c r="U11" i="31"/>
  <c r="T11" i="31"/>
  <c r="M11" i="31"/>
  <c r="N11" i="31" s="1"/>
  <c r="L11" i="31"/>
  <c r="AK10" i="31"/>
  <c r="AJ10" i="31"/>
  <c r="AC10" i="31"/>
  <c r="AB10" i="31"/>
  <c r="U10" i="31"/>
  <c r="T10" i="31"/>
  <c r="V10" i="31" s="1"/>
  <c r="M10" i="31"/>
  <c r="L10" i="31"/>
  <c r="N10" i="31" s="1"/>
  <c r="E10" i="31"/>
  <c r="D10" i="31"/>
  <c r="AK9" i="31"/>
  <c r="AJ9" i="31"/>
  <c r="AD9" i="31"/>
  <c r="AC9" i="31"/>
  <c r="AB9" i="31"/>
  <c r="U9" i="31"/>
  <c r="V9" i="31" s="1"/>
  <c r="T9" i="31"/>
  <c r="M9" i="31"/>
  <c r="L9" i="31"/>
  <c r="E9" i="31"/>
  <c r="D9" i="31"/>
  <c r="AK8" i="31"/>
  <c r="AJ8" i="31"/>
  <c r="AL8" i="31" s="1"/>
  <c r="AC8" i="31"/>
  <c r="AB8" i="31"/>
  <c r="AD8" i="31" s="1"/>
  <c r="U8" i="31"/>
  <c r="T8" i="31"/>
  <c r="M8" i="31"/>
  <c r="L8" i="31"/>
  <c r="N8" i="31" s="1"/>
  <c r="F8" i="31"/>
  <c r="E8" i="31"/>
  <c r="D8" i="31"/>
  <c r="AK7" i="31"/>
  <c r="AL7" i="31" s="1"/>
  <c r="AJ7" i="31"/>
  <c r="AC7" i="31"/>
  <c r="AB7" i="31"/>
  <c r="AD7" i="31" s="1"/>
  <c r="U7" i="31"/>
  <c r="T7" i="31"/>
  <c r="M7" i="31"/>
  <c r="L7" i="31"/>
  <c r="N7" i="31" s="1"/>
  <c r="E7" i="31"/>
  <c r="D7" i="31"/>
  <c r="F7" i="31" s="1"/>
  <c r="AK6" i="31"/>
  <c r="AJ6" i="31"/>
  <c r="AC6" i="31"/>
  <c r="AB6" i="31"/>
  <c r="AD6" i="31" s="1"/>
  <c r="V6" i="31"/>
  <c r="U6" i="31"/>
  <c r="T6" i="31"/>
  <c r="M6" i="31"/>
  <c r="N6" i="31" s="1"/>
  <c r="L6" i="31"/>
  <c r="E6" i="31"/>
  <c r="D6" i="31"/>
  <c r="F6" i="31" s="1"/>
  <c r="AK5" i="31"/>
  <c r="AJ5" i="31"/>
  <c r="AC5" i="31"/>
  <c r="AB5" i="31"/>
  <c r="AD5" i="31" s="1"/>
  <c r="U5" i="31"/>
  <c r="T5" i="31"/>
  <c r="V5" i="31" s="1"/>
  <c r="M5" i="31"/>
  <c r="L5" i="31"/>
  <c r="E5" i="31"/>
  <c r="D5" i="31"/>
  <c r="F5" i="31" s="1"/>
  <c r="AL4" i="31"/>
  <c r="AK4" i="31"/>
  <c r="AJ4" i="31"/>
  <c r="AC4" i="31"/>
  <c r="AD4" i="31" s="1"/>
  <c r="AB4" i="31"/>
  <c r="U4" i="31"/>
  <c r="T4" i="31"/>
  <c r="V4" i="31" s="1"/>
  <c r="M4" i="31"/>
  <c r="L4" i="31"/>
  <c r="E4" i="31"/>
  <c r="D4" i="31"/>
  <c r="F4" i="31" s="1"/>
  <c r="AK3" i="31"/>
  <c r="AJ3" i="31"/>
  <c r="AL3" i="31" s="1"/>
  <c r="AC3" i="31"/>
  <c r="AB3" i="31"/>
  <c r="U3" i="31"/>
  <c r="T3" i="31"/>
  <c r="V3" i="31" s="1"/>
  <c r="N3" i="31"/>
  <c r="M3" i="31"/>
  <c r="L3" i="31"/>
  <c r="E3" i="31"/>
  <c r="F3" i="31" s="1"/>
  <c r="D3" i="31"/>
  <c r="D42" i="30"/>
  <c r="D41" i="30"/>
  <c r="D40" i="30"/>
  <c r="D39" i="30"/>
  <c r="D38" i="30"/>
  <c r="D37" i="30"/>
  <c r="D36" i="30"/>
  <c r="D35" i="30"/>
  <c r="D34" i="30"/>
  <c r="D33" i="30"/>
  <c r="D32" i="30"/>
  <c r="D27" i="30"/>
  <c r="D26" i="30"/>
  <c r="D25" i="30"/>
  <c r="D13" i="30"/>
  <c r="D10" i="30"/>
  <c r="D8" i="30"/>
  <c r="D4" i="30"/>
  <c r="T42" i="21"/>
  <c r="S42" i="21"/>
  <c r="R42" i="21"/>
  <c r="M42" i="21"/>
  <c r="O42" i="21" s="1"/>
  <c r="G42" i="21"/>
  <c r="E42" i="21"/>
  <c r="T41" i="21"/>
  <c r="S41" i="21"/>
  <c r="R41" i="21"/>
  <c r="M41" i="21"/>
  <c r="O41" i="21" s="1"/>
  <c r="E41" i="21"/>
  <c r="G41" i="21" s="1"/>
  <c r="T40" i="21"/>
  <c r="S40" i="21"/>
  <c r="R40" i="21"/>
  <c r="M40" i="21"/>
  <c r="O40" i="21" s="1"/>
  <c r="E40" i="21"/>
  <c r="G40" i="21" s="1"/>
  <c r="T39" i="21"/>
  <c r="S39" i="21"/>
  <c r="R39" i="21"/>
  <c r="O39" i="21"/>
  <c r="M39" i="21"/>
  <c r="E39" i="21"/>
  <c r="G39" i="21" s="1"/>
  <c r="T38" i="21"/>
  <c r="S38" i="21"/>
  <c r="R38" i="21"/>
  <c r="O38" i="21"/>
  <c r="M38" i="21"/>
  <c r="G38" i="21"/>
  <c r="E38" i="21"/>
  <c r="T37" i="21"/>
  <c r="S37" i="21"/>
  <c r="R37" i="21"/>
  <c r="U37" i="21" s="1"/>
  <c r="M37" i="21"/>
  <c r="O37" i="21" s="1"/>
  <c r="G37" i="21"/>
  <c r="E37" i="21"/>
  <c r="T36" i="21"/>
  <c r="S36" i="21"/>
  <c r="R36" i="21"/>
  <c r="M36" i="21"/>
  <c r="O36" i="21" s="1"/>
  <c r="E36" i="21"/>
  <c r="G36" i="21" s="1"/>
  <c r="T35" i="21"/>
  <c r="S35" i="21"/>
  <c r="R35" i="21"/>
  <c r="O35" i="21"/>
  <c r="M35" i="21"/>
  <c r="E35" i="21"/>
  <c r="G35" i="21" s="1"/>
  <c r="T34" i="21"/>
  <c r="S34" i="21"/>
  <c r="R34" i="21"/>
  <c r="M34" i="21"/>
  <c r="O34" i="21" s="1"/>
  <c r="E34" i="21"/>
  <c r="G34" i="21" s="1"/>
  <c r="T33" i="21"/>
  <c r="S33" i="21"/>
  <c r="R33" i="21"/>
  <c r="M33" i="21"/>
  <c r="O33" i="21" s="1"/>
  <c r="E33" i="21"/>
  <c r="G33" i="21" s="1"/>
  <c r="T32" i="21"/>
  <c r="S32" i="21"/>
  <c r="R32" i="21"/>
  <c r="M32" i="21"/>
  <c r="O32" i="21" s="1"/>
  <c r="E32" i="21"/>
  <c r="G32" i="21" s="1"/>
  <c r="T31" i="21"/>
  <c r="S31" i="21"/>
  <c r="R31" i="21"/>
  <c r="O31" i="21"/>
  <c r="M31" i="21"/>
  <c r="E31" i="21"/>
  <c r="G31" i="21" s="1"/>
  <c r="T30" i="21"/>
  <c r="S30" i="21"/>
  <c r="R30" i="21"/>
  <c r="U30" i="21" s="1"/>
  <c r="C30" i="30" s="1"/>
  <c r="D30" i="30" s="1"/>
  <c r="M30" i="21"/>
  <c r="O30" i="21" s="1"/>
  <c r="E30" i="21"/>
  <c r="G30" i="21" s="1"/>
  <c r="T29" i="21"/>
  <c r="S29" i="21"/>
  <c r="R29" i="21"/>
  <c r="U29" i="21" s="1"/>
  <c r="C29" i="30" s="1"/>
  <c r="D29" i="30" s="1"/>
  <c r="M29" i="21"/>
  <c r="O29" i="21" s="1"/>
  <c r="E29" i="21"/>
  <c r="G29" i="21" s="1"/>
  <c r="T28" i="21"/>
  <c r="U28" i="21" s="1"/>
  <c r="C28" i="30" s="1"/>
  <c r="D28" i="30" s="1"/>
  <c r="S28" i="21"/>
  <c r="R28" i="21"/>
  <c r="M28" i="21"/>
  <c r="O28" i="21" s="1"/>
  <c r="E28" i="21"/>
  <c r="G28" i="21" s="1"/>
  <c r="T27" i="21"/>
  <c r="S27" i="21"/>
  <c r="R27" i="21"/>
  <c r="M27" i="21"/>
  <c r="O27" i="21" s="1"/>
  <c r="E27" i="21"/>
  <c r="G27" i="21" s="1"/>
  <c r="T26" i="21"/>
  <c r="S26" i="21"/>
  <c r="R26" i="21"/>
  <c r="U26" i="21" s="1"/>
  <c r="O26" i="21"/>
  <c r="M26" i="21"/>
  <c r="E26" i="21"/>
  <c r="G26" i="21" s="1"/>
  <c r="T25" i="21"/>
  <c r="S25" i="21"/>
  <c r="R25" i="21"/>
  <c r="M25" i="21"/>
  <c r="O25" i="21" s="1"/>
  <c r="E25" i="21"/>
  <c r="G25" i="21" s="1"/>
  <c r="T24" i="21"/>
  <c r="S24" i="21"/>
  <c r="R24" i="21"/>
  <c r="U24" i="21" s="1"/>
  <c r="C24" i="30" s="1"/>
  <c r="D24" i="30" s="1"/>
  <c r="M24" i="21"/>
  <c r="O24" i="21" s="1"/>
  <c r="E24" i="21"/>
  <c r="G24" i="21" s="1"/>
  <c r="T23" i="21"/>
  <c r="S23" i="21"/>
  <c r="R23" i="21"/>
  <c r="O23" i="21"/>
  <c r="M23" i="21"/>
  <c r="E23" i="21"/>
  <c r="G23" i="21" s="1"/>
  <c r="T22" i="21"/>
  <c r="S22" i="21"/>
  <c r="R22" i="21"/>
  <c r="M22" i="21"/>
  <c r="O22" i="21" s="1"/>
  <c r="G22" i="21"/>
  <c r="E22" i="21"/>
  <c r="T21" i="21"/>
  <c r="S21" i="21"/>
  <c r="R21" i="21"/>
  <c r="U21" i="21" s="1"/>
  <c r="C21" i="30" s="1"/>
  <c r="D21" i="30" s="1"/>
  <c r="M21" i="21"/>
  <c r="O21" i="21" s="1"/>
  <c r="E21" i="21"/>
  <c r="G21" i="21" s="1"/>
  <c r="U20" i="21"/>
  <c r="C20" i="30" s="1"/>
  <c r="D20" i="30" s="1"/>
  <c r="T20" i="21"/>
  <c r="S20" i="21"/>
  <c r="R20" i="21"/>
  <c r="O20" i="21"/>
  <c r="M20" i="21"/>
  <c r="E20" i="21"/>
  <c r="G20" i="21" s="1"/>
  <c r="T19" i="21"/>
  <c r="S19" i="21"/>
  <c r="R19" i="21"/>
  <c r="M19" i="21"/>
  <c r="O19" i="21" s="1"/>
  <c r="E19" i="21"/>
  <c r="G19" i="21" s="1"/>
  <c r="T18" i="21"/>
  <c r="S18" i="21"/>
  <c r="R18" i="21"/>
  <c r="U18" i="21" s="1"/>
  <c r="C18" i="30" s="1"/>
  <c r="D18" i="30" s="1"/>
  <c r="M18" i="21"/>
  <c r="O18" i="21" s="1"/>
  <c r="E18" i="21"/>
  <c r="G18" i="21" s="1"/>
  <c r="T17" i="21"/>
  <c r="S17" i="21"/>
  <c r="R17" i="21"/>
  <c r="U17" i="21" s="1"/>
  <c r="C17" i="30" s="1"/>
  <c r="D17" i="30" s="1"/>
  <c r="M17" i="21"/>
  <c r="O17" i="21" s="1"/>
  <c r="E17" i="21"/>
  <c r="G17" i="21" s="1"/>
  <c r="T16" i="21"/>
  <c r="U16" i="21" s="1"/>
  <c r="C16" i="30" s="1"/>
  <c r="D16" i="30" s="1"/>
  <c r="S16" i="21"/>
  <c r="R16" i="21"/>
  <c r="M16" i="21"/>
  <c r="O16" i="21" s="1"/>
  <c r="E16" i="21"/>
  <c r="G16" i="21" s="1"/>
  <c r="T15" i="21"/>
  <c r="S15" i="21"/>
  <c r="R15" i="21"/>
  <c r="M15" i="21"/>
  <c r="O15" i="21" s="1"/>
  <c r="E15" i="21"/>
  <c r="G15" i="21" s="1"/>
  <c r="T14" i="21"/>
  <c r="S14" i="21"/>
  <c r="R14" i="21"/>
  <c r="U14" i="21" s="1"/>
  <c r="C14" i="30" s="1"/>
  <c r="D14" i="30" s="1"/>
  <c r="O14" i="21"/>
  <c r="M14" i="21"/>
  <c r="E14" i="21"/>
  <c r="G14" i="21" s="1"/>
  <c r="T13" i="21"/>
  <c r="S13" i="21"/>
  <c r="R13" i="21"/>
  <c r="M13" i="21"/>
  <c r="O13" i="21" s="1"/>
  <c r="E13" i="21"/>
  <c r="G13" i="21" s="1"/>
  <c r="T12" i="21"/>
  <c r="S12" i="21"/>
  <c r="R12" i="21"/>
  <c r="U12" i="21" s="1"/>
  <c r="C12" i="30" s="1"/>
  <c r="D12" i="30" s="1"/>
  <c r="M12" i="21"/>
  <c r="O12" i="21" s="1"/>
  <c r="E12" i="21"/>
  <c r="G12" i="21" s="1"/>
  <c r="T11" i="21"/>
  <c r="S11" i="21"/>
  <c r="R11" i="21"/>
  <c r="O11" i="21"/>
  <c r="M11" i="21"/>
  <c r="E11" i="21"/>
  <c r="G11" i="21" s="1"/>
  <c r="T10" i="21"/>
  <c r="S10" i="21"/>
  <c r="R10" i="21"/>
  <c r="M10" i="21"/>
  <c r="O10" i="21" s="1"/>
  <c r="E10" i="21"/>
  <c r="G10" i="21" s="1"/>
  <c r="T9" i="21"/>
  <c r="S9" i="21"/>
  <c r="R9" i="21"/>
  <c r="U9" i="21" s="1"/>
  <c r="C9" i="30" s="1"/>
  <c r="D9" i="30" s="1"/>
  <c r="M9" i="21"/>
  <c r="O9" i="21" s="1"/>
  <c r="G9" i="21"/>
  <c r="E9" i="21"/>
  <c r="T8" i="21"/>
  <c r="S8" i="21"/>
  <c r="R8" i="21"/>
  <c r="M8" i="21"/>
  <c r="O8" i="21" s="1"/>
  <c r="E8" i="21"/>
  <c r="G8" i="21" s="1"/>
  <c r="T7" i="21"/>
  <c r="S7" i="21"/>
  <c r="R7" i="21"/>
  <c r="M7" i="21"/>
  <c r="O7" i="21" s="1"/>
  <c r="E7" i="21"/>
  <c r="G7" i="21" s="1"/>
  <c r="T6" i="21"/>
  <c r="S6" i="21"/>
  <c r="R6" i="21"/>
  <c r="U6" i="21" s="1"/>
  <c r="C6" i="30" s="1"/>
  <c r="D6" i="30" s="1"/>
  <c r="O6" i="21"/>
  <c r="M6" i="21"/>
  <c r="E6" i="21"/>
  <c r="G6" i="21" s="1"/>
  <c r="T5" i="21"/>
  <c r="S5" i="21"/>
  <c r="R5" i="21"/>
  <c r="U5" i="21" s="1"/>
  <c r="C5" i="30" s="1"/>
  <c r="D5" i="30" s="1"/>
  <c r="M5" i="21"/>
  <c r="O5" i="21" s="1"/>
  <c r="G5" i="21"/>
  <c r="E5" i="21"/>
  <c r="T4" i="21"/>
  <c r="S4" i="21"/>
  <c r="R4" i="21"/>
  <c r="M4" i="21"/>
  <c r="O4" i="21" s="1"/>
  <c r="E4" i="21"/>
  <c r="G4" i="21" s="1"/>
  <c r="T3" i="21"/>
  <c r="S3" i="21"/>
  <c r="R3" i="21"/>
  <c r="M3" i="21"/>
  <c r="O3" i="21" s="1"/>
  <c r="E3" i="21"/>
  <c r="G3" i="21" s="1"/>
  <c r="AC48" i="20"/>
  <c r="AB48" i="20"/>
  <c r="AD45" i="20"/>
  <c r="AE45" i="20" s="1"/>
  <c r="AD44" i="20"/>
  <c r="AE44" i="20" s="1"/>
  <c r="AD43" i="20"/>
  <c r="AE43" i="20" s="1"/>
  <c r="AD42" i="20"/>
  <c r="AE42" i="20" s="1"/>
  <c r="AD41" i="20"/>
  <c r="AE41" i="20" s="1"/>
  <c r="AD40" i="20"/>
  <c r="AE40" i="20" s="1"/>
  <c r="AD39" i="20"/>
  <c r="AE39" i="20" s="1"/>
  <c r="AD38" i="20"/>
  <c r="AE38" i="20" s="1"/>
  <c r="AD37" i="20"/>
  <c r="AE37" i="20" s="1"/>
  <c r="AD36" i="20"/>
  <c r="AE36" i="20" s="1"/>
  <c r="AD35" i="20"/>
  <c r="AE35" i="20" s="1"/>
  <c r="AD34" i="20"/>
  <c r="AE34" i="20" s="1"/>
  <c r="AD33" i="20"/>
  <c r="AE33" i="20" s="1"/>
  <c r="AD32" i="20"/>
  <c r="AE32" i="20" s="1"/>
  <c r="AD31" i="20"/>
  <c r="AE31" i="20" s="1"/>
  <c r="AD30" i="20"/>
  <c r="AE30" i="20" s="1"/>
  <c r="AD29" i="20"/>
  <c r="AE29" i="20" s="1"/>
  <c r="AD28" i="20"/>
  <c r="AE28" i="20" s="1"/>
  <c r="AD27" i="20"/>
  <c r="AE27" i="20" s="1"/>
  <c r="AD26" i="20"/>
  <c r="AE26" i="20" s="1"/>
  <c r="AD25" i="20"/>
  <c r="AE25" i="20" s="1"/>
  <c r="AD24" i="20"/>
  <c r="AE24" i="20" s="1"/>
  <c r="AD23" i="20"/>
  <c r="AE23" i="20" s="1"/>
  <c r="AD22" i="20"/>
  <c r="AE22" i="20" s="1"/>
  <c r="AD21" i="20"/>
  <c r="AE21" i="20" s="1"/>
  <c r="AD20" i="20"/>
  <c r="AE20" i="20" s="1"/>
  <c r="AD19" i="20"/>
  <c r="AE19" i="20" s="1"/>
  <c r="AD18" i="20"/>
  <c r="AE18" i="20" s="1"/>
  <c r="AD17" i="20"/>
  <c r="AE17" i="20" s="1"/>
  <c r="AD16" i="20"/>
  <c r="AE16" i="20" s="1"/>
  <c r="AD15" i="20"/>
  <c r="AE15" i="20" s="1"/>
  <c r="AD14" i="20"/>
  <c r="AE14" i="20" s="1"/>
  <c r="AD13" i="20"/>
  <c r="AE13" i="20" s="1"/>
  <c r="AD12" i="20"/>
  <c r="AE12" i="20" s="1"/>
  <c r="AD11" i="20"/>
  <c r="AE11" i="20" s="1"/>
  <c r="AD10" i="20"/>
  <c r="AE10" i="20" s="1"/>
  <c r="AD9" i="20"/>
  <c r="AE9" i="20" s="1"/>
  <c r="AD8" i="20"/>
  <c r="AE8" i="20" s="1"/>
  <c r="AD7" i="20"/>
  <c r="AE7" i="20" s="1"/>
  <c r="AC47" i="19"/>
  <c r="AB47" i="19"/>
  <c r="AD43" i="19"/>
  <c r="AE43" i="19" s="1"/>
  <c r="AD42" i="19"/>
  <c r="AE42" i="19" s="1"/>
  <c r="AD41" i="19"/>
  <c r="AE41" i="19" s="1"/>
  <c r="AD40" i="19"/>
  <c r="AE40" i="19" s="1"/>
  <c r="AD39" i="19"/>
  <c r="AE39" i="19" s="1"/>
  <c r="AD38" i="19"/>
  <c r="AE38" i="19" s="1"/>
  <c r="AD37" i="19"/>
  <c r="AE37" i="19" s="1"/>
  <c r="AD36" i="19"/>
  <c r="AE36" i="19" s="1"/>
  <c r="AD35" i="19"/>
  <c r="AE35" i="19" s="1"/>
  <c r="AD34" i="19"/>
  <c r="AE34" i="19" s="1"/>
  <c r="AD33" i="19"/>
  <c r="AE33" i="19" s="1"/>
  <c r="AD32" i="19"/>
  <c r="AE32" i="19" s="1"/>
  <c r="AD31" i="19"/>
  <c r="AE31" i="19" s="1"/>
  <c r="AD30" i="19"/>
  <c r="AE30" i="19" s="1"/>
  <c r="AD29" i="19"/>
  <c r="AE29" i="19" s="1"/>
  <c r="AD28" i="19"/>
  <c r="AE28" i="19" s="1"/>
  <c r="AD27" i="19"/>
  <c r="AE27" i="19" s="1"/>
  <c r="AD26" i="19"/>
  <c r="AE26" i="19" s="1"/>
  <c r="AD25" i="19"/>
  <c r="AE25" i="19" s="1"/>
  <c r="AD24" i="19"/>
  <c r="AE24" i="19" s="1"/>
  <c r="AD23" i="19"/>
  <c r="AE23" i="19" s="1"/>
  <c r="AD22" i="19"/>
  <c r="AE22" i="19" s="1"/>
  <c r="AD21" i="19"/>
  <c r="AE21" i="19" s="1"/>
  <c r="AD20" i="19"/>
  <c r="AE20" i="19" s="1"/>
  <c r="AD19" i="19"/>
  <c r="AE19" i="19" s="1"/>
  <c r="AD18" i="19"/>
  <c r="AE18" i="19" s="1"/>
  <c r="AD17" i="19"/>
  <c r="AE17" i="19" s="1"/>
  <c r="AD16" i="19"/>
  <c r="AE16" i="19" s="1"/>
  <c r="AD15" i="19"/>
  <c r="AE15" i="19" s="1"/>
  <c r="AD14" i="19"/>
  <c r="AE14" i="19" s="1"/>
  <c r="AD13" i="19"/>
  <c r="AE13" i="19" s="1"/>
  <c r="AD12" i="19"/>
  <c r="AE12" i="19" s="1"/>
  <c r="AD11" i="19"/>
  <c r="AE11" i="19" s="1"/>
  <c r="AD10" i="19"/>
  <c r="AE10" i="19" s="1"/>
  <c r="AD9" i="19"/>
  <c r="AE9" i="19" s="1"/>
  <c r="AO26" i="16"/>
  <c r="AN26" i="16"/>
  <c r="AO24" i="16"/>
  <c r="AN24" i="16"/>
  <c r="AO22" i="16"/>
  <c r="AN22" i="16"/>
  <c r="AO20" i="16"/>
  <c r="AN20" i="16"/>
  <c r="AO18" i="16"/>
  <c r="AN18" i="16"/>
  <c r="AO16" i="16"/>
  <c r="AN16" i="16"/>
  <c r="AO14" i="16"/>
  <c r="AN14" i="16"/>
  <c r="AO12" i="16"/>
  <c r="AN12" i="16"/>
  <c r="AO10" i="16"/>
  <c r="AN10" i="16"/>
  <c r="AO8" i="16"/>
  <c r="AN8" i="16"/>
  <c r="AO6" i="16"/>
  <c r="AN6" i="16"/>
  <c r="AO4" i="16"/>
  <c r="AN4" i="16"/>
  <c r="AR44" i="15"/>
  <c r="AQ44" i="15"/>
  <c r="AO26" i="14"/>
  <c r="AN26" i="14"/>
  <c r="AO24" i="14"/>
  <c r="AN24" i="14"/>
  <c r="AO22" i="14"/>
  <c r="AN22" i="14"/>
  <c r="AO20" i="14"/>
  <c r="AN20" i="14"/>
  <c r="AO18" i="14"/>
  <c r="AN18" i="14"/>
  <c r="AO16" i="14"/>
  <c r="AN16" i="14"/>
  <c r="AO14" i="14"/>
  <c r="AN14" i="14"/>
  <c r="AO12" i="14"/>
  <c r="AN12" i="14"/>
  <c r="AO10" i="14"/>
  <c r="AN10" i="14"/>
  <c r="AO8" i="14"/>
  <c r="AN8" i="14"/>
  <c r="AO6" i="14"/>
  <c r="AN6" i="14"/>
  <c r="AO4" i="14"/>
  <c r="AN4" i="14"/>
  <c r="L82" i="12"/>
  <c r="K82" i="12"/>
  <c r="J82" i="12"/>
  <c r="E82" i="12"/>
  <c r="D82" i="12"/>
  <c r="C82" i="12"/>
  <c r="L39" i="12"/>
  <c r="K39" i="12"/>
  <c r="J39" i="12"/>
  <c r="E39" i="12"/>
  <c r="D39" i="12"/>
  <c r="C39" i="12"/>
  <c r="L79" i="11"/>
  <c r="K79" i="11"/>
  <c r="J79" i="11"/>
  <c r="E79" i="11"/>
  <c r="D79" i="11"/>
  <c r="C79" i="11"/>
  <c r="L39" i="11"/>
  <c r="K39" i="11"/>
  <c r="J39" i="11"/>
  <c r="E39" i="11"/>
  <c r="D39" i="11"/>
  <c r="C39" i="11"/>
  <c r="L82" i="10"/>
  <c r="K82" i="10"/>
  <c r="J82" i="10"/>
  <c r="E82" i="10"/>
  <c r="D82" i="10"/>
  <c r="C82" i="10"/>
  <c r="L39" i="10"/>
  <c r="K39" i="10"/>
  <c r="J39" i="10"/>
  <c r="E39" i="10"/>
  <c r="D39" i="10"/>
  <c r="C39" i="10"/>
  <c r="AO29" i="16" l="1"/>
  <c r="AN29" i="16"/>
  <c r="AO29" i="14"/>
  <c r="AN29" i="14"/>
  <c r="V16" i="21"/>
  <c r="V28" i="21"/>
  <c r="U22" i="21"/>
  <c r="C22" i="30" s="1"/>
  <c r="D22" i="30" s="1"/>
  <c r="V12" i="21"/>
  <c r="V24" i="21"/>
  <c r="V20" i="21"/>
  <c r="U42" i="21"/>
  <c r="F93" i="31"/>
  <c r="F98" i="31"/>
  <c r="F103" i="31"/>
  <c r="D5" i="32"/>
  <c r="D2" i="32"/>
  <c r="E3" i="32"/>
  <c r="D7" i="32"/>
  <c r="E8" i="32"/>
  <c r="F8" i="32" s="1"/>
  <c r="E16" i="32"/>
  <c r="D19" i="32"/>
  <c r="E20" i="32"/>
  <c r="E27" i="32"/>
  <c r="E33" i="32"/>
  <c r="F33" i="32" s="1"/>
  <c r="U38" i="21"/>
  <c r="AD3" i="31"/>
  <c r="N4" i="31"/>
  <c r="N5" i="31"/>
  <c r="AL5" i="31"/>
  <c r="AL6" i="31"/>
  <c r="V7" i="31"/>
  <c r="V8" i="31"/>
  <c r="F9" i="31"/>
  <c r="F10" i="31"/>
  <c r="AD10" i="31"/>
  <c r="AL11" i="31"/>
  <c r="AD12" i="31"/>
  <c r="AL13" i="31"/>
  <c r="AD14" i="31"/>
  <c r="N18" i="31"/>
  <c r="AL18" i="31"/>
  <c r="AL19" i="31"/>
  <c r="V20" i="31"/>
  <c r="V21" i="31"/>
  <c r="AD58" i="31"/>
  <c r="N59" i="31"/>
  <c r="AD63" i="31"/>
  <c r="N64" i="31"/>
  <c r="N65" i="31"/>
  <c r="AL65" i="31"/>
  <c r="AL66" i="31"/>
  <c r="V67" i="31"/>
  <c r="V68" i="31"/>
  <c r="N69" i="31"/>
  <c r="N70" i="31"/>
  <c r="AL71" i="31"/>
  <c r="V72" i="31"/>
  <c r="V73" i="31"/>
  <c r="F74" i="31"/>
  <c r="D6" i="32"/>
  <c r="E7" i="32"/>
  <c r="D32" i="32"/>
  <c r="F32" i="32" s="1"/>
  <c r="N9" i="31"/>
  <c r="AL9" i="31"/>
  <c r="AL10" i="31"/>
  <c r="AD11" i="31"/>
  <c r="AL12" i="31"/>
  <c r="AD13" i="31"/>
  <c r="AL14" i="31"/>
  <c r="F18" i="31"/>
  <c r="F19" i="31"/>
  <c r="AD19" i="31"/>
  <c r="AD20" i="31"/>
  <c r="N21" i="31"/>
  <c r="F58" i="31"/>
  <c r="N73" i="31"/>
  <c r="N74" i="31"/>
  <c r="AL74" i="31"/>
  <c r="O99" i="31"/>
  <c r="O97" i="31"/>
  <c r="E4" i="32"/>
  <c r="F4" i="32" s="1"/>
  <c r="E13" i="32"/>
  <c r="D16" i="32"/>
  <c r="F16" i="32" s="1"/>
  <c r="E17" i="32"/>
  <c r="D20" i="32"/>
  <c r="E21" i="32"/>
  <c r="D24" i="32"/>
  <c r="F24" i="32" s="1"/>
  <c r="D27" i="32"/>
  <c r="E28" i="32"/>
  <c r="AD48" i="20"/>
  <c r="AD47" i="19"/>
  <c r="S12" i="35"/>
  <c r="U12" i="35" s="1"/>
  <c r="E5" i="32"/>
  <c r="D10" i="32"/>
  <c r="E10" i="32"/>
  <c r="E12" i="32"/>
  <c r="F12" i="32" s="1"/>
  <c r="E35" i="32"/>
  <c r="F35" i="32" s="1"/>
  <c r="U33" i="21"/>
  <c r="V33" i="21" s="1"/>
  <c r="U41" i="21"/>
  <c r="V41" i="21" s="1"/>
  <c r="U40" i="21"/>
  <c r="V40" i="21" s="1"/>
  <c r="U36" i="21"/>
  <c r="V36" i="21" s="1"/>
  <c r="U34" i="21"/>
  <c r="V34" i="21" s="1"/>
  <c r="U32" i="21"/>
  <c r="V32" i="21" s="1"/>
  <c r="U25" i="21"/>
  <c r="V25" i="21" s="1"/>
  <c r="U13" i="21"/>
  <c r="V13" i="21" s="1"/>
  <c r="U10" i="21"/>
  <c r="V10" i="21" s="1"/>
  <c r="U8" i="21"/>
  <c r="V8" i="21" s="1"/>
  <c r="U4" i="21"/>
  <c r="V4" i="21" s="1"/>
  <c r="AL70" i="31"/>
  <c r="F3" i="32"/>
  <c r="F7" i="32"/>
  <c r="F9" i="32"/>
  <c r="F57" i="31"/>
  <c r="AD28" i="31"/>
  <c r="F39" i="32"/>
  <c r="F6" i="32"/>
  <c r="F41" i="32"/>
  <c r="F11" i="32"/>
  <c r="F13" i="32"/>
  <c r="F15" i="32"/>
  <c r="F17" i="32"/>
  <c r="F19" i="32"/>
  <c r="F21" i="32"/>
  <c r="F23" i="32"/>
  <c r="F25" i="32"/>
  <c r="F29" i="32"/>
  <c r="F31" i="32"/>
  <c r="F37" i="32"/>
  <c r="D40" i="32"/>
  <c r="F40" i="32" s="1"/>
  <c r="C44" i="32"/>
  <c r="V11" i="21"/>
  <c r="F14" i="32"/>
  <c r="F18" i="32"/>
  <c r="F22" i="32"/>
  <c r="F28" i="32"/>
  <c r="F30" i="32"/>
  <c r="F34" i="32"/>
  <c r="F36" i="32"/>
  <c r="F38" i="32"/>
  <c r="U3" i="21"/>
  <c r="C3" i="30" s="1"/>
  <c r="D3" i="30" s="1"/>
  <c r="V6" i="21"/>
  <c r="U7" i="21"/>
  <c r="C7" i="30" s="1"/>
  <c r="D7" i="30" s="1"/>
  <c r="U11" i="21"/>
  <c r="C11" i="30" s="1"/>
  <c r="D11" i="30" s="1"/>
  <c r="V14" i="21"/>
  <c r="U15" i="21"/>
  <c r="C15" i="30" s="1"/>
  <c r="D15" i="30" s="1"/>
  <c r="V18" i="21"/>
  <c r="U19" i="21"/>
  <c r="C19" i="30" s="1"/>
  <c r="D19" i="30" s="1"/>
  <c r="V22" i="21"/>
  <c r="U23" i="21"/>
  <c r="C23" i="30" s="1"/>
  <c r="D23" i="30" s="1"/>
  <c r="V26" i="21"/>
  <c r="U27" i="21"/>
  <c r="V27" i="21" s="1"/>
  <c r="V30" i="21"/>
  <c r="U31" i="21"/>
  <c r="C31" i="30" s="1"/>
  <c r="D31" i="30" s="1"/>
  <c r="U35" i="21"/>
  <c r="V35" i="21" s="1"/>
  <c r="V38" i="21"/>
  <c r="U39" i="21"/>
  <c r="V39" i="21" s="1"/>
  <c r="V42" i="21"/>
  <c r="G102" i="31"/>
  <c r="B44" i="32"/>
  <c r="V5" i="21"/>
  <c r="V9" i="21"/>
  <c r="V17" i="21"/>
  <c r="V21" i="21"/>
  <c r="V29" i="21"/>
  <c r="V37" i="21"/>
  <c r="G98" i="31"/>
  <c r="E2" i="32"/>
  <c r="F2" i="32" s="1"/>
  <c r="D26" i="32"/>
  <c r="F26" i="32" s="1"/>
  <c r="F20" i="32" l="1"/>
  <c r="F27" i="32"/>
  <c r="F10" i="32"/>
  <c r="F5" i="32"/>
  <c r="V15" i="21"/>
  <c r="V7" i="21"/>
  <c r="V31" i="21"/>
  <c r="V23" i="21"/>
  <c r="V3" i="21"/>
  <c r="V19" i="21"/>
</calcChain>
</file>

<file path=xl/sharedStrings.xml><?xml version="1.0" encoding="utf-8"?>
<sst xmlns="http://schemas.openxmlformats.org/spreadsheetml/2006/main" count="17329" uniqueCount="2163">
  <si>
    <t>Page</t>
  </si>
  <si>
    <t>Owners</t>
  </si>
  <si>
    <t>Home Record</t>
  </si>
  <si>
    <t>Won - Loss Stats</t>
  </si>
  <si>
    <t>Away Record</t>
  </si>
  <si>
    <t>Starts</t>
  </si>
  <si>
    <t>Wins &amp; Point Club</t>
  </si>
  <si>
    <t>Finishes</t>
  </si>
  <si>
    <t>Home Wins</t>
  </si>
  <si>
    <t>Streaks</t>
  </si>
  <si>
    <t>Away Wins</t>
  </si>
  <si>
    <t>Franchise Records</t>
  </si>
  <si>
    <t>Team Inaugural Seasons</t>
  </si>
  <si>
    <t>Franchise Records 2</t>
  </si>
  <si>
    <t>High Score Each Week</t>
  </si>
  <si>
    <t>Franchise Track</t>
  </si>
  <si>
    <t>Second High Score Losers</t>
  </si>
  <si>
    <t>Eastern Franchise History</t>
  </si>
  <si>
    <t>High Score Per Week</t>
  </si>
  <si>
    <t>Central Franchise History</t>
  </si>
  <si>
    <t>Season Total Points</t>
  </si>
  <si>
    <t>Western Franchise History</t>
  </si>
  <si>
    <t>Season Total Points 2</t>
  </si>
  <si>
    <t>Head to Head Owners</t>
  </si>
  <si>
    <t>Fantasy Bowl Rosters &amp; Scoring</t>
  </si>
  <si>
    <t>Post Season Head to Head (Franchises)</t>
  </si>
  <si>
    <t>Spoilers</t>
  </si>
  <si>
    <t>Post Season Head to Head Owners</t>
  </si>
  <si>
    <t>Season High Scorers</t>
  </si>
  <si>
    <t>Fantasy Bowl Head to Head</t>
  </si>
  <si>
    <t>Season High Scorers 2</t>
  </si>
  <si>
    <t>Play-Off History</t>
  </si>
  <si>
    <t>Individual Player High Scorers</t>
  </si>
  <si>
    <t>Seeds</t>
  </si>
  <si>
    <t>Franchise Player History</t>
  </si>
  <si>
    <t>1 Point Games</t>
  </si>
  <si>
    <t>Franchise Players</t>
  </si>
  <si>
    <t>Games Won By A Field Goal Or Less</t>
  </si>
  <si>
    <t>Individual Players Games</t>
  </si>
  <si>
    <t>Home - Away Stats</t>
  </si>
  <si>
    <r>
      <t>Alan DeWall  !</t>
    </r>
    <r>
      <rPr>
        <b/>
        <sz val="6"/>
        <color indexed="12"/>
        <rFont val="Arial"/>
        <family val="2"/>
      </rPr>
      <t>!</t>
    </r>
  </si>
  <si>
    <r>
      <t>Mike DeWall</t>
    </r>
    <r>
      <rPr>
        <b/>
        <sz val="6"/>
        <color indexed="12"/>
        <rFont val="Arial"/>
        <family val="2"/>
      </rPr>
      <t xml:space="preserve"> !</t>
    </r>
    <r>
      <rPr>
        <b/>
        <sz val="6"/>
        <color indexed="10"/>
        <rFont val="Arial"/>
        <family val="2"/>
      </rPr>
      <t>!</t>
    </r>
    <r>
      <rPr>
        <b/>
        <sz val="6"/>
        <color indexed="12"/>
        <rFont val="Arial"/>
        <family val="2"/>
      </rPr>
      <t>!!</t>
    </r>
  </si>
  <si>
    <t>Terry Donaher</t>
  </si>
  <si>
    <t>Todd North</t>
  </si>
  <si>
    <t>Ron Terwilliger</t>
  </si>
  <si>
    <r>
      <t>Tammy Terwilliger</t>
    </r>
    <r>
      <rPr>
        <b/>
        <sz val="6"/>
        <color indexed="12"/>
        <rFont val="Arial"/>
        <family val="2"/>
      </rPr>
      <t xml:space="preserve"> !</t>
    </r>
  </si>
  <si>
    <r>
      <t>Tim Terwilliger  !!!!!</t>
    </r>
    <r>
      <rPr>
        <b/>
        <sz val="6"/>
        <color indexed="12"/>
        <rFont val="Arial"/>
        <family val="2"/>
      </rPr>
      <t>!!</t>
    </r>
  </si>
  <si>
    <t>Cathy Vine</t>
  </si>
  <si>
    <t>Kansas City Krushers..3</t>
  </si>
  <si>
    <t>Seattle Conquerers..2</t>
  </si>
  <si>
    <t>Los Angeles Nighthawks..5</t>
  </si>
  <si>
    <t>Atlanta Titans..23</t>
  </si>
  <si>
    <t>Buffalo Blitzers..2</t>
  </si>
  <si>
    <t>Washington Cavaliers..1</t>
  </si>
  <si>
    <r>
      <t xml:space="preserve">Cheryl Alting  </t>
    </r>
    <r>
      <rPr>
        <b/>
        <sz val="6"/>
        <color indexed="12"/>
        <rFont val="Arial"/>
        <family val="2"/>
      </rPr>
      <t>!</t>
    </r>
    <r>
      <rPr>
        <b/>
        <sz val="6"/>
        <color indexed="10"/>
        <rFont val="Arial"/>
        <family val="2"/>
      </rPr>
      <t>!!</t>
    </r>
  </si>
  <si>
    <r>
      <t xml:space="preserve">Rose Alting </t>
    </r>
    <r>
      <rPr>
        <b/>
        <sz val="6"/>
        <color indexed="12"/>
        <rFont val="Arial"/>
        <family val="2"/>
      </rPr>
      <t>!</t>
    </r>
  </si>
  <si>
    <t>Don Barkley</t>
  </si>
  <si>
    <t>Ken Newcombe</t>
  </si>
  <si>
    <t>Sean Power  !!</t>
  </si>
  <si>
    <t>Tim Edinger</t>
  </si>
  <si>
    <r>
      <t xml:space="preserve">Tim Klimasewski </t>
    </r>
    <r>
      <rPr>
        <b/>
        <sz val="6"/>
        <color indexed="12"/>
        <rFont val="Arial"/>
        <family val="2"/>
      </rPr>
      <t>!!!</t>
    </r>
  </si>
  <si>
    <r>
      <t>Roger Simmons  !</t>
    </r>
    <r>
      <rPr>
        <b/>
        <sz val="6"/>
        <color indexed="12"/>
        <rFont val="Arial"/>
        <family val="2"/>
      </rPr>
      <t>!</t>
    </r>
  </si>
  <si>
    <t>Miami Marlins..2</t>
  </si>
  <si>
    <t>Carolina Crumblers..9</t>
  </si>
  <si>
    <t>Washington Whiners..1</t>
  </si>
  <si>
    <t>Dallas Texans..9</t>
  </si>
  <si>
    <t>San Francisco Thunderbolts..1</t>
  </si>
  <si>
    <t>Kansas City Beef..11</t>
  </si>
  <si>
    <t>San Diego Razorbacks..5</t>
  </si>
  <si>
    <r>
      <t>Miami Marlins..2</t>
    </r>
    <r>
      <rPr>
        <b/>
        <sz val="6"/>
        <color indexed="10"/>
        <rFont val="Arial"/>
        <family val="2"/>
      </rPr>
      <t>**</t>
    </r>
  </si>
  <si>
    <r>
      <t>Dallas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Texans..3</t>
    </r>
    <r>
      <rPr>
        <b/>
        <sz val="6"/>
        <color indexed="10"/>
        <rFont val="Arial"/>
        <family val="2"/>
      </rPr>
      <t>**</t>
    </r>
  </si>
  <si>
    <r>
      <t>San Diego Razorbacks..3</t>
    </r>
    <r>
      <rPr>
        <b/>
        <sz val="6"/>
        <color indexed="10"/>
        <rFont val="Arial"/>
        <family val="2"/>
      </rPr>
      <t>**</t>
    </r>
  </si>
  <si>
    <t>Guy McIntyre</t>
  </si>
  <si>
    <r>
      <t xml:space="preserve">Steve Orth </t>
    </r>
    <r>
      <rPr>
        <b/>
        <sz val="6"/>
        <color indexed="12"/>
        <rFont val="Arial"/>
        <family val="2"/>
      </rPr>
      <t>!</t>
    </r>
  </si>
  <si>
    <t>Frank Vecchio  !</t>
  </si>
  <si>
    <t>Brian Samoriski  !</t>
  </si>
  <si>
    <r>
      <t xml:space="preserve">Ken Scott </t>
    </r>
    <r>
      <rPr>
        <b/>
        <sz val="6"/>
        <color indexed="12"/>
        <rFont val="Arial"/>
        <family val="2"/>
      </rPr>
      <t>!</t>
    </r>
  </si>
  <si>
    <r>
      <t>Mike Graf  !</t>
    </r>
    <r>
      <rPr>
        <b/>
        <sz val="6"/>
        <color indexed="12"/>
        <rFont val="Arial"/>
        <family val="2"/>
      </rPr>
      <t>!!</t>
    </r>
  </si>
  <si>
    <r>
      <t>Jason Austin</t>
    </r>
    <r>
      <rPr>
        <b/>
        <sz val="6"/>
        <color indexed="12"/>
        <rFont val="Arial"/>
        <family val="2"/>
      </rPr>
      <t xml:space="preserve"> !!!!</t>
    </r>
  </si>
  <si>
    <t>Miami Hooters..2</t>
  </si>
  <si>
    <t>Arizona Giants..3</t>
  </si>
  <si>
    <t>Buffalo Stampede..8</t>
  </si>
  <si>
    <t>New England Chowderheads..5</t>
  </si>
  <si>
    <r>
      <t>New Orleans Nighthawks..6</t>
    </r>
    <r>
      <rPr>
        <b/>
        <sz val="6"/>
        <color indexed="10"/>
        <rFont val="Arial"/>
        <family val="2"/>
      </rPr>
      <t>*</t>
    </r>
  </si>
  <si>
    <t>Arizona Heat..7</t>
  </si>
  <si>
    <t>Los Angeles Riots..18</t>
  </si>
  <si>
    <r>
      <t>Wally Hersom !</t>
    </r>
    <r>
      <rPr>
        <b/>
        <sz val="6"/>
        <color indexed="12"/>
        <rFont val="Arial"/>
        <family val="2"/>
      </rPr>
      <t>!</t>
    </r>
    <r>
      <rPr>
        <b/>
        <sz val="6"/>
        <color indexed="10"/>
        <rFont val="Arial"/>
        <family val="2"/>
      </rPr>
      <t>!</t>
    </r>
    <r>
      <rPr>
        <b/>
        <sz val="6"/>
        <color indexed="12"/>
        <rFont val="Arial"/>
        <family val="2"/>
      </rPr>
      <t>!</t>
    </r>
  </si>
  <si>
    <r>
      <t xml:space="preserve">Jeff Morris </t>
    </r>
    <r>
      <rPr>
        <b/>
        <sz val="6"/>
        <color indexed="12"/>
        <rFont val="Arial"/>
        <family val="2"/>
      </rPr>
      <t>!</t>
    </r>
  </si>
  <si>
    <t>Bob Cummings</t>
  </si>
  <si>
    <r>
      <t>Eric Austin  !</t>
    </r>
    <r>
      <rPr>
        <b/>
        <sz val="6"/>
        <color indexed="12"/>
        <rFont val="Arial"/>
        <family val="2"/>
      </rPr>
      <t>!!</t>
    </r>
  </si>
  <si>
    <t>Jared Terwilliger</t>
  </si>
  <si>
    <r>
      <t>Drew McNulty !</t>
    </r>
    <r>
      <rPr>
        <b/>
        <sz val="6"/>
        <color indexed="12"/>
        <rFont val="Arial"/>
        <family val="2"/>
      </rPr>
      <t>!</t>
    </r>
    <r>
      <rPr>
        <b/>
        <sz val="6"/>
        <color indexed="10"/>
        <rFont val="Arial"/>
        <family val="2"/>
      </rPr>
      <t>!</t>
    </r>
  </si>
  <si>
    <t>Washington Destroyers..14</t>
  </si>
  <si>
    <t>Philadelphia Smack..7</t>
  </si>
  <si>
    <t>Seattle Stingers..1</t>
  </si>
  <si>
    <t>Detroit Dominion..10</t>
  </si>
  <si>
    <t>Chicago Burglars..5</t>
  </si>
  <si>
    <r>
      <t>Washington Destroyers..2</t>
    </r>
    <r>
      <rPr>
        <sz val="6"/>
        <color indexed="10"/>
        <rFont val="Arial"/>
        <family val="2"/>
      </rPr>
      <t>**</t>
    </r>
  </si>
  <si>
    <r>
      <t xml:space="preserve">Mike Ferraby </t>
    </r>
    <r>
      <rPr>
        <b/>
        <sz val="6"/>
        <color indexed="12"/>
        <rFont val="Arial"/>
        <family val="2"/>
      </rPr>
      <t>!</t>
    </r>
    <r>
      <rPr>
        <b/>
        <sz val="6"/>
        <color indexed="10"/>
        <rFont val="Arial"/>
        <family val="2"/>
      </rPr>
      <t>!</t>
    </r>
  </si>
  <si>
    <t>Frank Hersom !</t>
  </si>
  <si>
    <t>Andrew North</t>
  </si>
  <si>
    <t>Bruce Bunnell</t>
  </si>
  <si>
    <t>Erica Brown</t>
  </si>
  <si>
    <t>Lily DaCosta</t>
  </si>
  <si>
    <t>Pittsburgh Prowlers..6</t>
  </si>
  <si>
    <t>St Louis Fighting Cardinals..6</t>
  </si>
  <si>
    <t>Las Vegas Gamblers..1</t>
  </si>
  <si>
    <t>Tampa Bay Beauties..3</t>
  </si>
  <si>
    <t>Colorado Otters..1</t>
  </si>
  <si>
    <t>Retired City Name</t>
  </si>
  <si>
    <r>
      <t>!</t>
    </r>
    <r>
      <rPr>
        <sz val="6"/>
        <color indexed="10"/>
        <rFont val="Arial"/>
        <family val="2"/>
      </rPr>
      <t xml:space="preserve"> </t>
    </r>
    <r>
      <rPr>
        <sz val="6"/>
        <rFont val="Arial"/>
        <family val="2"/>
      </rPr>
      <t>Fantasy Bowl Win</t>
    </r>
  </si>
  <si>
    <r>
      <t xml:space="preserve">! </t>
    </r>
    <r>
      <rPr>
        <sz val="6"/>
        <rFont val="Arial"/>
        <family val="2"/>
      </rPr>
      <t>Fantasy Bowl Loss</t>
    </r>
  </si>
  <si>
    <r>
      <t>*</t>
    </r>
    <r>
      <rPr>
        <sz val="6"/>
        <rFont val="Arial"/>
        <family val="2"/>
      </rPr>
      <t xml:space="preserve"> Took over team and kept same name in Season 6</t>
    </r>
  </si>
  <si>
    <r>
      <t>**</t>
    </r>
    <r>
      <rPr>
        <sz val="6"/>
        <rFont val="Arial"/>
        <family val="2"/>
      </rPr>
      <t xml:space="preserve"> Back in league with different franchise</t>
    </r>
  </si>
  <si>
    <t>Season 1</t>
  </si>
  <si>
    <t>Season 2</t>
  </si>
  <si>
    <t>Season 3</t>
  </si>
  <si>
    <t>Season 4</t>
  </si>
  <si>
    <t>Season 5</t>
  </si>
  <si>
    <t>Record</t>
  </si>
  <si>
    <t>Best Start</t>
  </si>
  <si>
    <t>Avalanche…4</t>
  </si>
  <si>
    <t>Marlins, Krushers…5</t>
  </si>
  <si>
    <t>Avalanche…10</t>
  </si>
  <si>
    <t>Crumblers…4</t>
  </si>
  <si>
    <t>Hooters…2</t>
  </si>
  <si>
    <t>Best Streak</t>
  </si>
  <si>
    <t>Blitzers…5</t>
  </si>
  <si>
    <t>Texans…7</t>
  </si>
  <si>
    <t>Razorbacks…6</t>
  </si>
  <si>
    <t>Goldminers, Crumblers…5</t>
  </si>
  <si>
    <t>Best Record</t>
  </si>
  <si>
    <t>Blitzers…10 - 4</t>
  </si>
  <si>
    <t>Marlins…10 - 4</t>
  </si>
  <si>
    <t>Krushers, Razorbacks…11 - 3</t>
  </si>
  <si>
    <t>Giants…11 - 3</t>
  </si>
  <si>
    <t>Goldminers, Crumblers…9 - 5</t>
  </si>
  <si>
    <t>High Score</t>
  </si>
  <si>
    <t>Avalanche…83</t>
  </si>
  <si>
    <t>69ers…69</t>
  </si>
  <si>
    <t>Krushers…59</t>
  </si>
  <si>
    <t>Texans…68</t>
  </si>
  <si>
    <t>Beef…79</t>
  </si>
  <si>
    <t>Worst Start</t>
  </si>
  <si>
    <t>Cavaliers…4</t>
  </si>
  <si>
    <t>Conquerers…5</t>
  </si>
  <si>
    <t>Thunderbolts…5</t>
  </si>
  <si>
    <t>Stampede…8</t>
  </si>
  <si>
    <t>Texans…2</t>
  </si>
  <si>
    <t>Worst Streak</t>
  </si>
  <si>
    <t>Cavaliers, Titans, Avalanche…4</t>
  </si>
  <si>
    <t>Nighthawks…6</t>
  </si>
  <si>
    <r>
      <t>Crumblers, Marlins, Thunderbolts</t>
    </r>
    <r>
      <rPr>
        <sz val="10"/>
        <rFont val="Arial"/>
        <family val="2"/>
      </rPr>
      <t>…5</t>
    </r>
  </si>
  <si>
    <t>Nighthawks…7</t>
  </si>
  <si>
    <t>Worst Record</t>
  </si>
  <si>
    <t>Cavaliers, Titans…5 - 9</t>
  </si>
  <si>
    <t>Whiners…3 - 11</t>
  </si>
  <si>
    <t>Crumblers, Marlins…3 - 11</t>
  </si>
  <si>
    <t>Stampede…4 - 10</t>
  </si>
  <si>
    <t>Nighthawks…3 - 11</t>
  </si>
  <si>
    <t>Champion</t>
  </si>
  <si>
    <t>Green Bay Avalanche</t>
  </si>
  <si>
    <t>Kansas City Krushers</t>
  </si>
  <si>
    <t>San Diego Razorbacks</t>
  </si>
  <si>
    <t>Dallas Texans</t>
  </si>
  <si>
    <t>Buffalo Stampede</t>
  </si>
  <si>
    <t>Season 6</t>
  </si>
  <si>
    <t>Season 7</t>
  </si>
  <si>
    <t>Season 8</t>
  </si>
  <si>
    <t>Season 9</t>
  </si>
  <si>
    <t>Season 10</t>
  </si>
  <si>
    <t>Beef…6</t>
  </si>
  <si>
    <t>Chowderheads…4</t>
  </si>
  <si>
    <t>Chowderheads…3</t>
  </si>
  <si>
    <t>Avalanche…5</t>
  </si>
  <si>
    <t>Goldminers…3</t>
  </si>
  <si>
    <t>69ers…7</t>
  </si>
  <si>
    <t>Beef…7</t>
  </si>
  <si>
    <t>Heat…11</t>
  </si>
  <si>
    <t>Avalanche, Chowderheads…5</t>
  </si>
  <si>
    <t>Goldminers…8</t>
  </si>
  <si>
    <t>69ers…11 - 3</t>
  </si>
  <si>
    <t>Beef…12 - 2</t>
  </si>
  <si>
    <t>Heat…12 - 2</t>
  </si>
  <si>
    <t>Avalanche…10 - 4</t>
  </si>
  <si>
    <t>Goldminers…12 - 2</t>
  </si>
  <si>
    <t>Razorbacks…79</t>
  </si>
  <si>
    <t>69ers…72</t>
  </si>
  <si>
    <t>Chowderheads…81</t>
  </si>
  <si>
    <t>Avalanche…86</t>
  </si>
  <si>
    <t>69ers…81</t>
  </si>
  <si>
    <t>Crumblers…6</t>
  </si>
  <si>
    <t>Titans…3</t>
  </si>
  <si>
    <t>69ers…3</t>
  </si>
  <si>
    <t>Texans...11</t>
  </si>
  <si>
    <t>Nighthawks…9</t>
  </si>
  <si>
    <t>Chowderheads…9</t>
  </si>
  <si>
    <t>Nighthawks…2 - 12</t>
  </si>
  <si>
    <t>Nighthawks…4 - 10</t>
  </si>
  <si>
    <t>Texans…2 - 12</t>
  </si>
  <si>
    <t>Crumblers…4 - 10</t>
  </si>
  <si>
    <t>New England Chowderheads</t>
  </si>
  <si>
    <t>Arizona Heat</t>
  </si>
  <si>
    <t>San Francisco Goldminers</t>
  </si>
  <si>
    <t>Season 11</t>
  </si>
  <si>
    <t>Season 12</t>
  </si>
  <si>
    <t>Season 13</t>
  </si>
  <si>
    <t>Season 14</t>
  </si>
  <si>
    <t>Season 15</t>
  </si>
  <si>
    <t>Heat…5</t>
  </si>
  <si>
    <t>Heat…7</t>
  </si>
  <si>
    <t>Razorbacks, 69ers…3</t>
  </si>
  <si>
    <t>Smack…7</t>
  </si>
  <si>
    <r>
      <t>Heat, Avalanche, Riots, Smack</t>
    </r>
    <r>
      <rPr>
        <sz val="10"/>
        <rFont val="Arial"/>
        <family val="2"/>
      </rPr>
      <t>…5</t>
    </r>
  </si>
  <si>
    <t>Dread, Avalanche…5</t>
  </si>
  <si>
    <t>Beef, Smack…10 - 4</t>
  </si>
  <si>
    <t>Riots…10 - 3 - 1</t>
  </si>
  <si>
    <t>Dominion…11 - 3</t>
  </si>
  <si>
    <t>Dread, Marlins…9 - 5</t>
  </si>
  <si>
    <t>Smack…12 - 2</t>
  </si>
  <si>
    <t>Destroyers…70</t>
  </si>
  <si>
    <t>Beef…78</t>
  </si>
  <si>
    <t>Dominion…74</t>
  </si>
  <si>
    <t>Avalanche…88</t>
  </si>
  <si>
    <t>69ers…73</t>
  </si>
  <si>
    <t>Avalanche…7</t>
  </si>
  <si>
    <t>Smack…5</t>
  </si>
  <si>
    <t>Texans, Titans…4</t>
  </si>
  <si>
    <r>
      <t>Goldminers, Beef, Destroyers</t>
    </r>
    <r>
      <rPr>
        <sz val="10"/>
        <rFont val="Arial"/>
        <family val="2"/>
      </rPr>
      <t>…5</t>
    </r>
  </si>
  <si>
    <t>8 Streaks of 4</t>
  </si>
  <si>
    <t>Nighthawks…1 - 13</t>
  </si>
  <si>
    <t>Destroyers, 3 - 9 - 2</t>
  </si>
  <si>
    <t>Smack…2 - 12</t>
  </si>
  <si>
    <t>Destroyers…4 - 9 - 1</t>
  </si>
  <si>
    <t>Texans, Avalanche…5 - 9</t>
  </si>
  <si>
    <t>Detroit Dominion</t>
  </si>
  <si>
    <t>Jacksonville Dread</t>
  </si>
  <si>
    <t>Washington Destroyers</t>
  </si>
  <si>
    <t>Season 16</t>
  </si>
  <si>
    <t>Season 17</t>
  </si>
  <si>
    <t>Season 18</t>
  </si>
  <si>
    <t>Season 19</t>
  </si>
  <si>
    <t>Season 20</t>
  </si>
  <si>
    <t>Burglars…3</t>
  </si>
  <si>
    <t>Mustangs…5</t>
  </si>
  <si>
    <t>Burgulars, Riots…3</t>
  </si>
  <si>
    <t>Steamers…4</t>
  </si>
  <si>
    <t>Dominion, Destroyers…6</t>
  </si>
  <si>
    <t>69ers, Mustangs…5</t>
  </si>
  <si>
    <t>Destroyers, Steamers…5</t>
  </si>
  <si>
    <t>Nitro…5</t>
  </si>
  <si>
    <t>Dominion…11</t>
  </si>
  <si>
    <t>Dread…11 - 4</t>
  </si>
  <si>
    <t>69ers, Mustangs…10 - 4</t>
  </si>
  <si>
    <t>Dread…10 - 2 - 2</t>
  </si>
  <si>
    <t>69ers…10 - 3 - 1</t>
  </si>
  <si>
    <t>Dominion…12 - 2</t>
  </si>
  <si>
    <t>Dread…82</t>
  </si>
  <si>
    <t>Avalanche…85</t>
  </si>
  <si>
    <t>Destroyers…94, Champ Game</t>
  </si>
  <si>
    <t>Destroyers…73</t>
  </si>
  <si>
    <t>Nitro…84</t>
  </si>
  <si>
    <t>Mustangs…8</t>
  </si>
  <si>
    <t>Burglars…7</t>
  </si>
  <si>
    <t>Nitro, Steamers…4</t>
  </si>
  <si>
    <t>Mustangs…7</t>
  </si>
  <si>
    <t>Riots…8</t>
  </si>
  <si>
    <t>Smack…10</t>
  </si>
  <si>
    <t>Mustangs, 69ers…4 - 10</t>
  </si>
  <si>
    <t>Smack…3 - 11</t>
  </si>
  <si>
    <t>Nitro…3 - 10 - 1</t>
  </si>
  <si>
    <t>Burglars…4 - 10</t>
  </si>
  <si>
    <t>Riots…2 - 12</t>
  </si>
  <si>
    <t>Denver 69ers</t>
  </si>
  <si>
    <t>Cleveland Steamers</t>
  </si>
  <si>
    <t>Oakland Mustangs</t>
  </si>
  <si>
    <t>Season 21</t>
  </si>
  <si>
    <t>Season 22</t>
  </si>
  <si>
    <t>Season 23</t>
  </si>
  <si>
    <t>Season 24</t>
  </si>
  <si>
    <t>Season 25</t>
  </si>
  <si>
    <t>Dread…5</t>
  </si>
  <si>
    <t>Nitro…3</t>
  </si>
  <si>
    <t>Mustangs…4</t>
  </si>
  <si>
    <t>Destroyers…3</t>
  </si>
  <si>
    <t>Destroyers…7</t>
  </si>
  <si>
    <t>Prowlers…5</t>
  </si>
  <si>
    <t>Avalanche…8</t>
  </si>
  <si>
    <t>Destroyers…10 - 4</t>
  </si>
  <si>
    <t>Mustangs, Destroyers…10 - 4</t>
  </si>
  <si>
    <t>Mustangs…9 - 5</t>
  </si>
  <si>
    <t>Prowlers, Dread…9 - 5</t>
  </si>
  <si>
    <t>Steamers…10 - 3 - 1</t>
  </si>
  <si>
    <t>Dread…83</t>
  </si>
  <si>
    <t>Nitro…93</t>
  </si>
  <si>
    <t>Prowlers…90, Wildcard Game</t>
  </si>
  <si>
    <t>Nitro…86</t>
  </si>
  <si>
    <t>Cardinals…88</t>
  </si>
  <si>
    <t>Prowlers…3</t>
  </si>
  <si>
    <t>Mustangs…3</t>
  </si>
  <si>
    <t>Texans…8</t>
  </si>
  <si>
    <t>69ers, Steamers…4</t>
  </si>
  <si>
    <t>Prowlers, Dread…5</t>
  </si>
  <si>
    <t>Nitro…6</t>
  </si>
  <si>
    <t>Goldminers, Nitro, Flood…5</t>
  </si>
  <si>
    <t>Steamers…5 - 9</t>
  </si>
  <si>
    <t>Prowlers, Dominion, 4 - 10</t>
  </si>
  <si>
    <t>Nitro, Texans…5 - 9, 4 - 8 - 2</t>
  </si>
  <si>
    <t>Texans…3 - 10 - 1</t>
  </si>
  <si>
    <t>Texans…1 - 12 - 1</t>
  </si>
  <si>
    <t>Green BayAvalanche</t>
  </si>
  <si>
    <t>New York Nitro</t>
  </si>
  <si>
    <t>St Louis Fighting Cardinals</t>
  </si>
  <si>
    <t>Season 26</t>
  </si>
  <si>
    <t>Season 27</t>
  </si>
  <si>
    <t>Season 28</t>
  </si>
  <si>
    <t>Season 29</t>
  </si>
  <si>
    <t>Season 30</t>
  </si>
  <si>
    <t>Nitro, Avalanche (2), Mustangs…4</t>
  </si>
  <si>
    <t>Dread, Texans, Riots, Steamers (2)…4</t>
  </si>
  <si>
    <t>Riots…9</t>
  </si>
  <si>
    <t>Destroyers…5</t>
  </si>
  <si>
    <t>Destroyers…6</t>
  </si>
  <si>
    <t>Steamers…11 - 3</t>
  </si>
  <si>
    <t>Riots…12 - 2</t>
  </si>
  <si>
    <t>Destroyers…11 - 3</t>
  </si>
  <si>
    <t>Steamers…10 - 4</t>
  </si>
  <si>
    <t>Steamers…76</t>
  </si>
  <si>
    <t>Riots…74</t>
  </si>
  <si>
    <t>Dread…79</t>
  </si>
  <si>
    <t>69ers…80</t>
  </si>
  <si>
    <r>
      <rPr>
        <sz val="10"/>
        <rFont val="Arial"/>
        <family val="2"/>
      </rPr>
      <t>Dread…106,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Championship Game</t>
    </r>
  </si>
  <si>
    <t>Texans…4</t>
  </si>
  <si>
    <t>Avalanche…3</t>
  </si>
  <si>
    <t>Texans…6</t>
  </si>
  <si>
    <t>Beauties…6</t>
  </si>
  <si>
    <t>69ers…5</t>
  </si>
  <si>
    <t>Texans…10</t>
  </si>
  <si>
    <t>Cardinals…4 - 10</t>
  </si>
  <si>
    <t>Texans…4 - 10</t>
  </si>
  <si>
    <t>Texans…3 - 10</t>
  </si>
  <si>
    <t>Texans…3 - 11</t>
  </si>
  <si>
    <t>69ers…3 - 11</t>
  </si>
  <si>
    <t>Pittsburgh Prowlers</t>
  </si>
  <si>
    <t>Season 31</t>
  </si>
  <si>
    <t>Steamers…8</t>
  </si>
  <si>
    <t>Avalanche, Steamers…11 - 3</t>
  </si>
  <si>
    <t>Avalanche…87</t>
  </si>
  <si>
    <t>69ers…4</t>
  </si>
  <si>
    <t>69ers, Mustangs…4</t>
  </si>
  <si>
    <t>Roasters, Goldminers, Nitro, Mustangs…5 - 9</t>
  </si>
  <si>
    <t>Tennessee Table-Smashers</t>
  </si>
  <si>
    <t>Start</t>
  </si>
  <si>
    <t>Team</t>
  </si>
  <si>
    <t>Season</t>
  </si>
  <si>
    <t>Results</t>
  </si>
  <si>
    <t>Fantasy Bowl</t>
  </si>
  <si>
    <t>Winner</t>
  </si>
  <si>
    <t>4 or better</t>
  </si>
  <si>
    <t>Win</t>
  </si>
  <si>
    <t>Avalanche</t>
  </si>
  <si>
    <t>Lost Championship Game</t>
  </si>
  <si>
    <t>Win 4</t>
  </si>
  <si>
    <t>Steamers</t>
  </si>
  <si>
    <t>Krushers</t>
  </si>
  <si>
    <t>Win 5</t>
  </si>
  <si>
    <t>Beef</t>
  </si>
  <si>
    <t>Razorbacks</t>
  </si>
  <si>
    <t>Heat</t>
  </si>
  <si>
    <t>Lost Fantasy Bowl</t>
  </si>
  <si>
    <t>Texans</t>
  </si>
  <si>
    <t>Win 2</t>
  </si>
  <si>
    <t>Smack</t>
  </si>
  <si>
    <t>Stampede</t>
  </si>
  <si>
    <t>Win 1</t>
  </si>
  <si>
    <t>Marlins</t>
  </si>
  <si>
    <t>Chowderheads</t>
  </si>
  <si>
    <t>Won Fantasy Bowl</t>
  </si>
  <si>
    <t>Goldminers</t>
  </si>
  <si>
    <t>Win 3</t>
  </si>
  <si>
    <t>Dominion</t>
  </si>
  <si>
    <t>Lose 1</t>
  </si>
  <si>
    <t>Mustangs</t>
  </si>
  <si>
    <t>Lost Wildcard Game</t>
  </si>
  <si>
    <t>Lose 4</t>
  </si>
  <si>
    <t>Dread</t>
  </si>
  <si>
    <t>Lose 2</t>
  </si>
  <si>
    <t>Destroyers</t>
  </si>
  <si>
    <t>Lose 3</t>
  </si>
  <si>
    <t>Crumblers</t>
  </si>
  <si>
    <t>69ers</t>
  </si>
  <si>
    <t>Did Not Make Playoffs</t>
  </si>
  <si>
    <t>Nitro</t>
  </si>
  <si>
    <t>Cardinals</t>
  </si>
  <si>
    <t>Prowlers</t>
  </si>
  <si>
    <t>Smashers</t>
  </si>
  <si>
    <t>Lose</t>
  </si>
  <si>
    <t>Riots</t>
  </si>
  <si>
    <t>Burglars</t>
  </si>
  <si>
    <t>Beauties</t>
  </si>
  <si>
    <t>Conquerers</t>
  </si>
  <si>
    <t>Thunderbolts</t>
  </si>
  <si>
    <t>Cavaliers</t>
  </si>
  <si>
    <t>Nighthawks</t>
  </si>
  <si>
    <t>Titans</t>
  </si>
  <si>
    <t>Finish</t>
  </si>
  <si>
    <t>Giants</t>
  </si>
  <si>
    <t>Flood</t>
  </si>
  <si>
    <t>Whiners</t>
  </si>
  <si>
    <t>Streak</t>
  </si>
  <si>
    <t>5 or better</t>
  </si>
  <si>
    <t>2 - 3</t>
  </si>
  <si>
    <t>Blitzers</t>
  </si>
  <si>
    <t>30 - 31</t>
  </si>
  <si>
    <t>Twice</t>
  </si>
  <si>
    <t>7 - 8</t>
  </si>
  <si>
    <t>22 - 23</t>
  </si>
  <si>
    <t>9+</t>
  </si>
  <si>
    <t>5 - 6</t>
  </si>
  <si>
    <t>11 - 12</t>
  </si>
  <si>
    <t>8 - 9</t>
  </si>
  <si>
    <t>Thrice</t>
  </si>
  <si>
    <t>16 - 17</t>
  </si>
  <si>
    <t>24 - 25</t>
  </si>
  <si>
    <t>15 - 16</t>
  </si>
  <si>
    <t>25 - 26</t>
  </si>
  <si>
    <t>18 - 19</t>
  </si>
  <si>
    <t>29 - 30</t>
  </si>
  <si>
    <t>26 - 27</t>
  </si>
  <si>
    <t>Loss</t>
  </si>
  <si>
    <t>1 - 2</t>
  </si>
  <si>
    <t>10+</t>
  </si>
  <si>
    <t>3 - 4</t>
  </si>
  <si>
    <t>4 - 5</t>
  </si>
  <si>
    <t>10 - 11</t>
  </si>
  <si>
    <t>21 - 22</t>
  </si>
  <si>
    <t>14 - 15</t>
  </si>
  <si>
    <t>6 - 7</t>
  </si>
  <si>
    <t>9 - 10</t>
  </si>
  <si>
    <t>17 - 18</t>
  </si>
  <si>
    <t>19 - 20</t>
  </si>
  <si>
    <t>27 - 28</t>
  </si>
  <si>
    <t>28 - 29</t>
  </si>
  <si>
    <t>23 - 24</t>
  </si>
  <si>
    <t>12 - 13</t>
  </si>
  <si>
    <t>13 - 14</t>
  </si>
  <si>
    <t>Franchise</t>
  </si>
  <si>
    <t>Extra</t>
  </si>
  <si>
    <t>Regular Season</t>
  </si>
  <si>
    <t>Highest Score</t>
  </si>
  <si>
    <t>93</t>
  </si>
  <si>
    <t>XXII</t>
  </si>
  <si>
    <t>Lowest Score</t>
  </si>
  <si>
    <t>III</t>
  </si>
  <si>
    <t>Highest Quarterback Score</t>
  </si>
  <si>
    <t>239</t>
  </si>
  <si>
    <t>XXVIII</t>
  </si>
  <si>
    <t>Lowest Quarterback Score</t>
  </si>
  <si>
    <t xml:space="preserve">69ers </t>
  </si>
  <si>
    <t>I</t>
  </si>
  <si>
    <t>Highest Runningback Score</t>
  </si>
  <si>
    <t>280</t>
  </si>
  <si>
    <t>XXXI</t>
  </si>
  <si>
    <t>Lowest Runningback Score</t>
  </si>
  <si>
    <t>Highest Wide Receiver Score</t>
  </si>
  <si>
    <t>204</t>
  </si>
  <si>
    <t>XXIV</t>
  </si>
  <si>
    <t>Lowest Wide Receiver Score</t>
  </si>
  <si>
    <t>II</t>
  </si>
  <si>
    <t>Highest Tight End Score</t>
  </si>
  <si>
    <t>121</t>
  </si>
  <si>
    <t xml:space="preserve">Mustangs </t>
  </si>
  <si>
    <t>XXI</t>
  </si>
  <si>
    <t>Lowest Tight End Score</t>
  </si>
  <si>
    <t>0</t>
  </si>
  <si>
    <t>6 Teams Tied</t>
  </si>
  <si>
    <t>Highest Kicker Score</t>
  </si>
  <si>
    <t>148</t>
  </si>
  <si>
    <t xml:space="preserve">Riots </t>
  </si>
  <si>
    <t>XXVII</t>
  </si>
  <si>
    <t>Lowest Kicker Score</t>
  </si>
  <si>
    <t xml:space="preserve">Titans </t>
  </si>
  <si>
    <t>IV</t>
  </si>
  <si>
    <t>Highest Defense Score</t>
  </si>
  <si>
    <t>83</t>
  </si>
  <si>
    <t>Lowest Defense Score</t>
  </si>
  <si>
    <t>Highest Total Points</t>
  </si>
  <si>
    <t>775</t>
  </si>
  <si>
    <t>Lowest Total Points</t>
  </si>
  <si>
    <t>VI</t>
  </si>
  <si>
    <t>Lowest Total Points - In Recent Era (Season 8)</t>
  </si>
  <si>
    <t>409</t>
  </si>
  <si>
    <t>XVI</t>
  </si>
  <si>
    <t>Highest Opponants Score</t>
  </si>
  <si>
    <t>743</t>
  </si>
  <si>
    <t>XX</t>
  </si>
  <si>
    <t>Lowest Opponants Score</t>
  </si>
  <si>
    <t>Lowest Opponants Score - In Recent Era (Season 8)</t>
  </si>
  <si>
    <t>406</t>
  </si>
  <si>
    <t>Highest Average Points For/Points Against in a Season</t>
  </si>
  <si>
    <t>20.1</t>
  </si>
  <si>
    <t>Lowest Average Points For/Points Against in a Season</t>
  </si>
  <si>
    <t>-16.7</t>
  </si>
  <si>
    <t>Best Season Record</t>
  </si>
  <si>
    <t>12 - 2</t>
  </si>
  <si>
    <t>VII</t>
  </si>
  <si>
    <t>VIII</t>
  </si>
  <si>
    <t>X</t>
  </si>
  <si>
    <t>XV</t>
  </si>
  <si>
    <t xml:space="preserve">Dominion </t>
  </si>
  <si>
    <t>1 - 13</t>
  </si>
  <si>
    <t>XII</t>
  </si>
  <si>
    <t>Longest Win Streak</t>
  </si>
  <si>
    <t>14</t>
  </si>
  <si>
    <t>II - III</t>
  </si>
  <si>
    <t>Longest Losing Streak</t>
  </si>
  <si>
    <t>13</t>
  </si>
  <si>
    <t>VIII - IX</t>
  </si>
  <si>
    <t>10</t>
  </si>
  <si>
    <t xml:space="preserve">Avalanche </t>
  </si>
  <si>
    <t>11</t>
  </si>
  <si>
    <t xml:space="preserve">Texans  </t>
  </si>
  <si>
    <t>IX</t>
  </si>
  <si>
    <t>Best Finish</t>
  </si>
  <si>
    <t>Worst Finish</t>
  </si>
  <si>
    <t xml:space="preserve">Smack   </t>
  </si>
  <si>
    <t>XVIII</t>
  </si>
  <si>
    <t>Most 38+ Point Games</t>
  </si>
  <si>
    <t>Most 40+ Point Games</t>
  </si>
  <si>
    <t>XXIII</t>
  </si>
  <si>
    <t>XXX</t>
  </si>
  <si>
    <t>Most Ties In One Season</t>
  </si>
  <si>
    <t>4</t>
  </si>
  <si>
    <t>Stingers</t>
  </si>
  <si>
    <t>Post Season</t>
  </si>
  <si>
    <t>Highest Fantasy Bowl Score</t>
  </si>
  <si>
    <t>Lowest Fantasy Bowl Score</t>
  </si>
  <si>
    <t>16</t>
  </si>
  <si>
    <t>Highest Losing Fantasy Bowl Score</t>
  </si>
  <si>
    <t>Lowest Winning Fantasy Bowl Score</t>
  </si>
  <si>
    <t>23</t>
  </si>
  <si>
    <t>Highest Play Off Score</t>
  </si>
  <si>
    <t>106</t>
  </si>
  <si>
    <t>Lowest Play Off Score</t>
  </si>
  <si>
    <t>6</t>
  </si>
  <si>
    <t xml:space="preserve">Nighthawks </t>
  </si>
  <si>
    <t>Most Points Scored in Play-offs in One Season</t>
  </si>
  <si>
    <t>Best Record the Season following a Fantasy Bowl Win</t>
  </si>
  <si>
    <t>11 - 3</t>
  </si>
  <si>
    <t>Best Record the Season following a Fantasy Bowl Loss</t>
  </si>
  <si>
    <t>Worst Record the Season following a Fantasy Bowl Win</t>
  </si>
  <si>
    <t>Worst Record the Season following a Fantasy Bowl Loss</t>
  </si>
  <si>
    <t>XI</t>
  </si>
  <si>
    <t>Regular &amp; Post Season</t>
  </si>
  <si>
    <t>Highest Losing Score</t>
  </si>
  <si>
    <t>81</t>
  </si>
  <si>
    <t>Lowest Winning Score</t>
  </si>
  <si>
    <t>9</t>
  </si>
  <si>
    <t>Largest Difference</t>
  </si>
  <si>
    <t>70</t>
  </si>
  <si>
    <t>over Chowderheads 86 - 16</t>
  </si>
  <si>
    <t>Most Points In 1 Game</t>
  </si>
  <si>
    <t>187</t>
  </si>
  <si>
    <t>over Mustangs      106 - 81</t>
  </si>
  <si>
    <t>Fewest Points In 1 Game</t>
  </si>
  <si>
    <t>over 69ers     9 - 5</t>
  </si>
  <si>
    <t>Highest 2 Week Total</t>
  </si>
  <si>
    <t xml:space="preserve">Highest 3 Week Total   </t>
  </si>
  <si>
    <t>228</t>
  </si>
  <si>
    <t>XIV</t>
  </si>
  <si>
    <t>86 : 59 : 83</t>
  </si>
  <si>
    <t>Highest 4 Week Total</t>
  </si>
  <si>
    <t>291</t>
  </si>
  <si>
    <t>63 : 86 : 59 : 83</t>
  </si>
  <si>
    <t>Lowest 2 Week Total</t>
  </si>
  <si>
    <t>15</t>
  </si>
  <si>
    <t>12 : 3</t>
  </si>
  <si>
    <t>Lowest 3 Week Total</t>
  </si>
  <si>
    <t>8 : 12 : 3</t>
  </si>
  <si>
    <t>Lowest 4 Week Total</t>
  </si>
  <si>
    <t>49</t>
  </si>
  <si>
    <t>8 : 12 : 3 : 26</t>
  </si>
  <si>
    <t>Lowest Total Points In 2 Consecutive Win</t>
  </si>
  <si>
    <t>35</t>
  </si>
  <si>
    <t xml:space="preserve">Blitzers  </t>
  </si>
  <si>
    <t>11 : 24</t>
  </si>
  <si>
    <t>Lowest Total Points In 3 Consecutive Win</t>
  </si>
  <si>
    <t>61</t>
  </si>
  <si>
    <t>11 : 24 : 26</t>
  </si>
  <si>
    <t>Highest Total Points In 2 Consecutive Loss</t>
  </si>
  <si>
    <t>62 : 59</t>
  </si>
  <si>
    <t>Highest Total Points In 3 Consecutive Loss</t>
  </si>
  <si>
    <t>141</t>
  </si>
  <si>
    <t>60 : 31 : 50</t>
  </si>
  <si>
    <t>Seasons</t>
  </si>
  <si>
    <t>Longest Opening Day Win Streak</t>
  </si>
  <si>
    <t>7+</t>
  </si>
  <si>
    <t>XX - XXIV, XXIX - XXX</t>
  </si>
  <si>
    <t>Longest Opening Day Losing Streak</t>
  </si>
  <si>
    <t>First to hit 25 Wins</t>
  </si>
  <si>
    <t>37</t>
  </si>
  <si>
    <t>First to hit 50 Wins</t>
  </si>
  <si>
    <t>92</t>
  </si>
  <si>
    <t>First to hit 100 Wins</t>
  </si>
  <si>
    <t>193</t>
  </si>
  <si>
    <t>Fastest to hit 25 Wins</t>
  </si>
  <si>
    <t>Fastest to hit 50 Wins</t>
  </si>
  <si>
    <t>82</t>
  </si>
  <si>
    <t>Fastest to hit 100 Wins</t>
  </si>
  <si>
    <t>182</t>
  </si>
  <si>
    <t>Fastest to hit 25 Home Wins</t>
  </si>
  <si>
    <t>38</t>
  </si>
  <si>
    <t>Fastest to hit 50 Home Wins</t>
  </si>
  <si>
    <t>Fastest to hit 100 Home Wins</t>
  </si>
  <si>
    <t>175</t>
  </si>
  <si>
    <t>Fastest to hit 25 Away Wins</t>
  </si>
  <si>
    <t>42</t>
  </si>
  <si>
    <t>Fastest to hit 50 Away Wins</t>
  </si>
  <si>
    <t>Most Division Titles</t>
  </si>
  <si>
    <t>12</t>
  </si>
  <si>
    <t>Most Wildcard Titles</t>
  </si>
  <si>
    <t>8</t>
  </si>
  <si>
    <t>Most Consecutive Wins Against Another Team</t>
  </si>
  <si>
    <t>Goldminers over Heat</t>
  </si>
  <si>
    <t>VII - XI</t>
  </si>
  <si>
    <t>Avalanche over Titans</t>
  </si>
  <si>
    <t>XVII - XX</t>
  </si>
  <si>
    <t>Most Consecutive Non-Losses Against Another Team</t>
  </si>
  <si>
    <t>Avalanche over Texans</t>
  </si>
  <si>
    <t>III - XIV</t>
  </si>
  <si>
    <t>Most Consecutive Home Wins</t>
  </si>
  <si>
    <t>XXVIII - XXIX</t>
  </si>
  <si>
    <t>Most Consecutive Away Wins</t>
  </si>
  <si>
    <t>XX -- XXI</t>
  </si>
  <si>
    <t>Most Consecutive Home Losses</t>
  </si>
  <si>
    <t>IV - V</t>
  </si>
  <si>
    <t>VI - VII</t>
  </si>
  <si>
    <t>Most Consecutive Away Losses</t>
  </si>
  <si>
    <t>XXVIII - XXX</t>
  </si>
  <si>
    <t>Best Home Win Percentage (Min. 35 games)</t>
  </si>
  <si>
    <t>49 Games</t>
  </si>
  <si>
    <t>Best Away Win Percentage (Min. 35 games)</t>
  </si>
  <si>
    <t>.571</t>
  </si>
  <si>
    <t>70 Games</t>
  </si>
  <si>
    <t>Worst Home Win Percentage (Min. 35 games)</t>
  </si>
  <si>
    <t>.262</t>
  </si>
  <si>
    <t>42 Games</t>
  </si>
  <si>
    <t>Worst Away Win Percentage (Min. 35 games)</t>
  </si>
  <si>
    <t>.310</t>
  </si>
  <si>
    <t>Best Start of an Inaugural Season</t>
  </si>
  <si>
    <t>5</t>
  </si>
  <si>
    <t>XIII</t>
  </si>
  <si>
    <t>Worst Start of an Inaugural Season</t>
  </si>
  <si>
    <t>Best Record of an Inaugural Season</t>
  </si>
  <si>
    <t>Worst Record of an Inaugural Season</t>
  </si>
  <si>
    <t>2 - 12</t>
  </si>
  <si>
    <t>Best Score on Opening Day of an Inaugural Season</t>
  </si>
  <si>
    <t>54</t>
  </si>
  <si>
    <t>Roasters</t>
  </si>
  <si>
    <t>Worst Score on Opening Day of an Inaugural Season</t>
  </si>
  <si>
    <t>Longest consecutive winning streak in one week of TFF history</t>
  </si>
  <si>
    <t>XIII - XXII</t>
  </si>
  <si>
    <t>Longest consecutive losing streak in one week of TFF history</t>
  </si>
  <si>
    <t>XII - XXVII</t>
  </si>
  <si>
    <t>Most Weeks with High Score of Week</t>
  </si>
  <si>
    <t>Most Cosecutive Weeks with High Score of Week</t>
  </si>
  <si>
    <t>Most Weeks with High Score of Week in a Season</t>
  </si>
  <si>
    <t>Most Consecutive Wins Against that Season's Fantasy Bowl Champ</t>
  </si>
  <si>
    <t>7</t>
  </si>
  <si>
    <t>IV - VIII</t>
  </si>
  <si>
    <t>Most Consecutive Losses Against that Season's Fantasy Bowl Champ</t>
  </si>
  <si>
    <t>XXV -?</t>
  </si>
  <si>
    <t>Most Consecutive Wins Against the Previous Season's Fantasy Bowl Champ</t>
  </si>
  <si>
    <t>IV - IX</t>
  </si>
  <si>
    <t>Most Consecutive Losses Against the Previous Season's Fantasy Bowl Champ</t>
  </si>
  <si>
    <t>Most Games Played</t>
  </si>
  <si>
    <t>29</t>
  </si>
  <si>
    <t>Most Points Scored</t>
  </si>
  <si>
    <t>Most Points Per Game (Min. 7 Games)</t>
  </si>
  <si>
    <t>Most Wins</t>
  </si>
  <si>
    <t>17</t>
  </si>
  <si>
    <t>Most Losses</t>
  </si>
  <si>
    <t>Most Appearances (Seasons)</t>
  </si>
  <si>
    <t>Most Consecutive Appearances (Seasons)</t>
  </si>
  <si>
    <t>II - VIII</t>
  </si>
  <si>
    <t>Most Consecutive Wins</t>
  </si>
  <si>
    <t>Most Consecutive Losses</t>
  </si>
  <si>
    <t>Most Fantasybowl Wins</t>
  </si>
  <si>
    <t>Most Fantasybowl Losses</t>
  </si>
  <si>
    <t>Most Fantasybowl Appearances</t>
  </si>
  <si>
    <t>Most Championship Losses</t>
  </si>
  <si>
    <t>Most Championship Appearances</t>
  </si>
  <si>
    <t>Most Consecutive Championship Wins</t>
  </si>
  <si>
    <t>3</t>
  </si>
  <si>
    <t>Most Consecutive Championship Losses</t>
  </si>
  <si>
    <t>Most Wildcard Wins</t>
  </si>
  <si>
    <t>Most Wildcard Losses</t>
  </si>
  <si>
    <t>Most Wildcard Appearances</t>
  </si>
  <si>
    <t>Most Consecutive Wildcard Wins</t>
  </si>
  <si>
    <t>Most Consecutive Wildcard Losses</t>
  </si>
  <si>
    <t>Most Home Games</t>
  </si>
  <si>
    <t>Most Away Games</t>
  </si>
  <si>
    <t>XX - XXI</t>
  </si>
  <si>
    <t>Most Games Decided by 1 Point</t>
  </si>
  <si>
    <t>Most Games Won by 1 Point</t>
  </si>
  <si>
    <t>Most Games Lost By 1 Point</t>
  </si>
  <si>
    <t>Playoffs</t>
  </si>
  <si>
    <t>FB Loser</t>
  </si>
  <si>
    <t>FB Winner</t>
  </si>
  <si>
    <t>5 - 9</t>
  </si>
  <si>
    <t>8 - 5 - 1</t>
  </si>
  <si>
    <t>Otters</t>
  </si>
  <si>
    <t>6 - 8</t>
  </si>
  <si>
    <t>Hooters</t>
  </si>
  <si>
    <t>Gamblers</t>
  </si>
  <si>
    <t>Team - 1</t>
  </si>
  <si>
    <t>Play-offs</t>
  </si>
  <si>
    <t>Team - 2</t>
  </si>
  <si>
    <t>W</t>
  </si>
  <si>
    <t>L</t>
  </si>
  <si>
    <t>T</t>
  </si>
  <si>
    <t>Not in League</t>
  </si>
  <si>
    <t>Division</t>
  </si>
  <si>
    <t>Wildcard</t>
  </si>
  <si>
    <t>Total</t>
  </si>
  <si>
    <t>Team - 3</t>
  </si>
  <si>
    <t>Team - 4</t>
  </si>
  <si>
    <t>Razorbacks*</t>
  </si>
  <si>
    <t>Texans**</t>
  </si>
  <si>
    <t>Team - 5</t>
  </si>
  <si>
    <t>Team - 6</t>
  </si>
  <si>
    <t>Team - 7</t>
  </si>
  <si>
    <t>Team - 8</t>
  </si>
  <si>
    <t>Team - 9</t>
  </si>
  <si>
    <t>Team - 10</t>
  </si>
  <si>
    <t>Nighthawks*</t>
  </si>
  <si>
    <t>Destroyers*</t>
  </si>
  <si>
    <t xml:space="preserve">* New Owner </t>
  </si>
  <si>
    <t>Team - 11</t>
  </si>
  <si>
    <t>Team - 12</t>
  </si>
  <si>
    <t>Rose</t>
  </si>
  <si>
    <t>Cheryl</t>
  </si>
  <si>
    <t>Alan</t>
  </si>
  <si>
    <t>Terry</t>
  </si>
  <si>
    <t>Ron</t>
  </si>
  <si>
    <t>Tim T</t>
  </si>
  <si>
    <t>Tam</t>
  </si>
  <si>
    <t>Mike D</t>
  </si>
  <si>
    <t>Todd</t>
  </si>
  <si>
    <t>Cathy</t>
  </si>
  <si>
    <t>Sean</t>
  </si>
  <si>
    <t>Don</t>
  </si>
  <si>
    <t>Ken N</t>
  </si>
  <si>
    <t>Roger</t>
  </si>
  <si>
    <t>Tim K</t>
  </si>
  <si>
    <t>Tim E</t>
  </si>
  <si>
    <t>Frank V</t>
  </si>
  <si>
    <t>Steve</t>
  </si>
  <si>
    <t>Guy</t>
  </si>
  <si>
    <t>Ken S</t>
  </si>
  <si>
    <t>Brian</t>
  </si>
  <si>
    <t>Mike G</t>
  </si>
  <si>
    <t>Dan</t>
  </si>
  <si>
    <t>Wally</t>
  </si>
  <si>
    <t>Jason</t>
  </si>
  <si>
    <t>Jeff</t>
  </si>
  <si>
    <t>Bob</t>
  </si>
  <si>
    <t>Eric</t>
  </si>
  <si>
    <t>Jared</t>
  </si>
  <si>
    <t>Terri</t>
  </si>
  <si>
    <t>Justin</t>
  </si>
  <si>
    <t>Drew</t>
  </si>
  <si>
    <t>Mike F</t>
  </si>
  <si>
    <t>John</t>
  </si>
  <si>
    <t>Frank H</t>
  </si>
  <si>
    <t>Andrew</t>
  </si>
  <si>
    <t>Bruce</t>
  </si>
  <si>
    <t>Erika</t>
  </si>
  <si>
    <t>Leanne</t>
  </si>
  <si>
    <t>Lily</t>
  </si>
  <si>
    <t>0 - 3</t>
  </si>
  <si>
    <t>1 - 0</t>
  </si>
  <si>
    <t xml:space="preserve">3 - 3 </t>
  </si>
  <si>
    <t>4 - 2</t>
  </si>
  <si>
    <t>2 - 4</t>
  </si>
  <si>
    <t>2 - 1</t>
  </si>
  <si>
    <t>1 - 1</t>
  </si>
  <si>
    <t>0 - 2</t>
  </si>
  <si>
    <t>2 - 0</t>
  </si>
  <si>
    <t>3 - 2</t>
  </si>
  <si>
    <t>0 - 1</t>
  </si>
  <si>
    <t>13 - 10</t>
  </si>
  <si>
    <t>6 - 3</t>
  </si>
  <si>
    <t>7 - 10</t>
  </si>
  <si>
    <t>3 - 8</t>
  </si>
  <si>
    <t>11 - 5</t>
  </si>
  <si>
    <t>3 - 3</t>
  </si>
  <si>
    <t>5 - 1</t>
  </si>
  <si>
    <t>3 - 1 - 1</t>
  </si>
  <si>
    <t>9 - 5</t>
  </si>
  <si>
    <t>9 - 6 - 1</t>
  </si>
  <si>
    <t>6 - 11 - 1</t>
  </si>
  <si>
    <t>4 - 3</t>
  </si>
  <si>
    <t>3 - 7</t>
  </si>
  <si>
    <t>6 - 4</t>
  </si>
  <si>
    <t>3 - 13</t>
  </si>
  <si>
    <t>7 - 7</t>
  </si>
  <si>
    <t>3 - 8 - 1</t>
  </si>
  <si>
    <t>5 - 3</t>
  </si>
  <si>
    <t>1 - 5</t>
  </si>
  <si>
    <t>3 - 0</t>
  </si>
  <si>
    <t>2 - 2</t>
  </si>
  <si>
    <t>1 - 4</t>
  </si>
  <si>
    <t>3 - 1</t>
  </si>
  <si>
    <t>10 - 13</t>
  </si>
  <si>
    <t>4 - 1</t>
  </si>
  <si>
    <t>16 - 29</t>
  </si>
  <si>
    <t>21 - 23</t>
  </si>
  <si>
    <t>8 - 5</t>
  </si>
  <si>
    <t>4 - 6</t>
  </si>
  <si>
    <t>7 - 2</t>
  </si>
  <si>
    <t>3 - 5</t>
  </si>
  <si>
    <t>5 - 2</t>
  </si>
  <si>
    <t>2 - 10 - 1</t>
  </si>
  <si>
    <t>7 - 5 - 1</t>
  </si>
  <si>
    <t>7 - 3</t>
  </si>
  <si>
    <t>10 - 6</t>
  </si>
  <si>
    <t>29 - 16</t>
  </si>
  <si>
    <t>2 - 6 - 1</t>
  </si>
  <si>
    <t>8 - 13</t>
  </si>
  <si>
    <t>3 - 4 - 1</t>
  </si>
  <si>
    <t>2 - 5</t>
  </si>
  <si>
    <t>6 - 10</t>
  </si>
  <si>
    <t>9 - 9</t>
  </si>
  <si>
    <t>7 - 9</t>
  </si>
  <si>
    <t>Tammy</t>
  </si>
  <si>
    <t>23 - 21</t>
  </si>
  <si>
    <t>5 - 5</t>
  </si>
  <si>
    <t>12 - 10</t>
  </si>
  <si>
    <t>5 - 0</t>
  </si>
  <si>
    <t>9 - 7</t>
  </si>
  <si>
    <t>7 - 11</t>
  </si>
  <si>
    <t>3 - 2 - 1</t>
  </si>
  <si>
    <t>1 - 3</t>
  </si>
  <si>
    <t>0 - 4</t>
  </si>
  <si>
    <t>5 - 8</t>
  </si>
  <si>
    <t>11 - 6</t>
  </si>
  <si>
    <t>3 - 6</t>
  </si>
  <si>
    <t>4 - 2 - 1</t>
  </si>
  <si>
    <t>0 - 3 - 1</t>
  </si>
  <si>
    <t>6 - 12</t>
  </si>
  <si>
    <t>3 - 11 - 1</t>
  </si>
  <si>
    <t>2 - 7</t>
  </si>
  <si>
    <t>2 - 9 - 1</t>
  </si>
  <si>
    <t>0 - 1 - 1</t>
  </si>
  <si>
    <t>5 - 4</t>
  </si>
  <si>
    <t>6 - 11</t>
  </si>
  <si>
    <t>2 - 6</t>
  </si>
  <si>
    <t>1 - 6</t>
  </si>
  <si>
    <t>8 - 2</t>
  </si>
  <si>
    <t>2 - 8</t>
  </si>
  <si>
    <t>10 - 7</t>
  </si>
  <si>
    <t>6 - 2 - 1</t>
  </si>
  <si>
    <t>5 - 2 - 1</t>
  </si>
  <si>
    <t>8 - 3</t>
  </si>
  <si>
    <t>11 - 10</t>
  </si>
  <si>
    <t>11 - 8</t>
  </si>
  <si>
    <t>9 - 11</t>
  </si>
  <si>
    <t>4 - 0</t>
  </si>
  <si>
    <t>6 - 2</t>
  </si>
  <si>
    <t>4 - 3 - 1</t>
  </si>
  <si>
    <t>0 - 0 - 1</t>
  </si>
  <si>
    <t>0  - 1</t>
  </si>
  <si>
    <t>5 - 11</t>
  </si>
  <si>
    <t>2 - 4 - 1</t>
  </si>
  <si>
    <t>6 - 1</t>
  </si>
  <si>
    <t>2 - 5 - 1</t>
  </si>
  <si>
    <t>0 - 4 - 1</t>
  </si>
  <si>
    <t>1 - 3 - 1</t>
  </si>
  <si>
    <t>0 - 5</t>
  </si>
  <si>
    <t>3 - 0 - 1</t>
  </si>
  <si>
    <t>4 - 0 - 1</t>
  </si>
  <si>
    <t>9 - 3</t>
  </si>
  <si>
    <t>13 - 3</t>
  </si>
  <si>
    <t>12 - 6</t>
  </si>
  <si>
    <t>3 - 9</t>
  </si>
  <si>
    <t>8 - 7 - 1</t>
  </si>
  <si>
    <t>13 - 17</t>
  </si>
  <si>
    <t>7 - 4 - 1</t>
  </si>
  <si>
    <t>4 - 4</t>
  </si>
  <si>
    <t>6 - 0</t>
  </si>
  <si>
    <t>6 - 9 - 1</t>
  </si>
  <si>
    <t>10 - 2 - 1</t>
  </si>
  <si>
    <t>6 - 5</t>
  </si>
  <si>
    <t>7 - 8 - 1</t>
  </si>
  <si>
    <t>19 - 9</t>
  </si>
  <si>
    <t>1 - 0 - 1</t>
  </si>
  <si>
    <t>11 - 9</t>
  </si>
  <si>
    <t>5 - 4 - 1</t>
  </si>
  <si>
    <t>2 - 1 - 1</t>
  </si>
  <si>
    <t>11 - 6 - 1</t>
  </si>
  <si>
    <t>5 - 7 - 1</t>
  </si>
  <si>
    <t>11 - 7</t>
  </si>
  <si>
    <t>11 - 3 - 1</t>
  </si>
  <si>
    <t>9 - 19</t>
  </si>
  <si>
    <t>8 - 12</t>
  </si>
  <si>
    <t>7 - 6</t>
  </si>
  <si>
    <t>6 - 6</t>
  </si>
  <si>
    <t>10 - 11 - 1</t>
  </si>
  <si>
    <t>8 - 6</t>
  </si>
  <si>
    <t>3 - 6 - 1</t>
  </si>
  <si>
    <t>12 - 8</t>
  </si>
  <si>
    <t>6 - 3 - 1</t>
  </si>
  <si>
    <t>4 - 5 - 1</t>
  </si>
  <si>
    <t>5 - 7</t>
  </si>
  <si>
    <t>4 - 1 - 1</t>
  </si>
  <si>
    <t>5 - 12</t>
  </si>
  <si>
    <t xml:space="preserve"> 11 - 10 - 1</t>
  </si>
  <si>
    <t>8 - 4</t>
  </si>
  <si>
    <t>8 - 3 - 1</t>
  </si>
  <si>
    <t>4 - 7 - 1</t>
  </si>
  <si>
    <t>1 - 2 - 1</t>
  </si>
  <si>
    <t>7 - 5</t>
  </si>
  <si>
    <t>5  - 1</t>
  </si>
  <si>
    <t>2 - 3 - 1</t>
  </si>
  <si>
    <t>9 - 2 - 1</t>
  </si>
  <si>
    <t>0 - 6</t>
  </si>
  <si>
    <t>4 - 8</t>
  </si>
  <si>
    <t>1 - 4 - 1</t>
  </si>
  <si>
    <t>Never Played each other</t>
  </si>
  <si>
    <t>75% or Better, Minimum 8 games</t>
  </si>
  <si>
    <t>Notable Mentions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</si>
  <si>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</si>
  <si>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</si>
  <si>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</si>
  <si>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</si>
  <si>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</si>
  <si>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</si>
  <si>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</si>
  <si>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</si>
  <si>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</si>
  <si>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</si>
  <si>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Team 11</t>
  </si>
  <si>
    <t>Team 12</t>
  </si>
  <si>
    <t>Includes Fantasy Bowl</t>
  </si>
  <si>
    <t>Championship</t>
  </si>
  <si>
    <t>vs.</t>
  </si>
  <si>
    <t>Seed</t>
  </si>
  <si>
    <t>Fantasy Bowl by Seed</t>
  </si>
  <si>
    <t>over</t>
  </si>
  <si>
    <t>Championship Game</t>
  </si>
  <si>
    <t>Wildcard Game</t>
  </si>
  <si>
    <t>Dreamers</t>
  </si>
  <si>
    <t>Percentage</t>
  </si>
  <si>
    <t>LA Nighthawks</t>
  </si>
  <si>
    <t>NO Nighthawks</t>
  </si>
  <si>
    <t>Season 32</t>
  </si>
  <si>
    <t>Lightning</t>
  </si>
  <si>
    <t>Owner</t>
  </si>
  <si>
    <t xml:space="preserve">All Win Or </t>
  </si>
  <si>
    <t>Tot</t>
  </si>
  <si>
    <t>Loss Season</t>
  </si>
  <si>
    <t>Tot W</t>
  </si>
  <si>
    <t>Tot L</t>
  </si>
  <si>
    <t>Tot T</t>
  </si>
  <si>
    <t>Win Percentage</t>
  </si>
  <si>
    <t>Rose Alting</t>
  </si>
  <si>
    <t>7 Game Loss</t>
  </si>
  <si>
    <t>Cheryl Alting</t>
  </si>
  <si>
    <t>7 Game Win, 8 Game Loss, 7 Game Loss</t>
  </si>
  <si>
    <t>Alan DeWall</t>
  </si>
  <si>
    <t>7 Game Win</t>
  </si>
  <si>
    <t>7 Game Win, 7 Game Loss</t>
  </si>
  <si>
    <t>9 Game loss</t>
  </si>
  <si>
    <t>Tim Terwilliger</t>
  </si>
  <si>
    <t>Win (2)</t>
  </si>
  <si>
    <t>9 Game Win</t>
  </si>
  <si>
    <t>Tammy Terwilliger</t>
  </si>
  <si>
    <t>Mike DeWall</t>
  </si>
  <si>
    <r>
      <t xml:space="preserve">9 Win, </t>
    </r>
    <r>
      <rPr>
        <sz val="8"/>
        <color indexed="10"/>
        <rFont val="Arial"/>
        <family val="2"/>
      </rPr>
      <t>9 Loss</t>
    </r>
    <r>
      <rPr>
        <sz val="8"/>
        <rFont val="Arial"/>
        <family val="2"/>
      </rPr>
      <t>, 11 win</t>
    </r>
  </si>
  <si>
    <t>Win/Loss</t>
  </si>
  <si>
    <t>Sean Power</t>
  </si>
  <si>
    <t>7 Game Win, 7 Game Loss (2)</t>
  </si>
  <si>
    <t>Roger Simmons</t>
  </si>
  <si>
    <t>Tim Klimasewski</t>
  </si>
  <si>
    <t>Tim Eddinger</t>
  </si>
  <si>
    <t>Ken Scott</t>
  </si>
  <si>
    <t>9 Game Loss</t>
  </si>
  <si>
    <t>Frank Vecchio</t>
  </si>
  <si>
    <t>Steve Orth</t>
  </si>
  <si>
    <t>Brian Samoriski</t>
  </si>
  <si>
    <t>8 Game Win, 7 Game Loss</t>
  </si>
  <si>
    <t>Mike Graf</t>
  </si>
  <si>
    <t>8 Game Win</t>
  </si>
  <si>
    <t>Dan Viggiano</t>
  </si>
  <si>
    <t>10 Game Win, 7 Game Loss</t>
  </si>
  <si>
    <t>Wally Hersom</t>
  </si>
  <si>
    <t>Jason Austin</t>
  </si>
  <si>
    <t>7 Game Loss, 7+ Game Win</t>
  </si>
  <si>
    <t>Jeff Morris</t>
  </si>
  <si>
    <t>Eric Austin</t>
  </si>
  <si>
    <r>
      <t xml:space="preserve">7 Game Win, </t>
    </r>
    <r>
      <rPr>
        <sz val="8"/>
        <color indexed="10"/>
        <rFont val="Arial"/>
        <family val="2"/>
      </rPr>
      <t>10 Game Win</t>
    </r>
  </si>
  <si>
    <t>7 Game Loss (2)</t>
  </si>
  <si>
    <t>Terri Terwilliger</t>
  </si>
  <si>
    <t>Justin Vacca</t>
  </si>
  <si>
    <t>12 Game Win</t>
  </si>
  <si>
    <t>Drew McNulty</t>
  </si>
  <si>
    <t>Mike Ferraby</t>
  </si>
  <si>
    <t>John Sheperd</t>
  </si>
  <si>
    <t>Frank Hersom</t>
  </si>
  <si>
    <t>Erika Brown</t>
  </si>
  <si>
    <t>Leanne Christopher</t>
  </si>
  <si>
    <t>Minimum 5 Seasons</t>
  </si>
  <si>
    <t>0 - 7</t>
  </si>
  <si>
    <t>3 - 3 - 1</t>
  </si>
  <si>
    <t>7 - 0</t>
  </si>
  <si>
    <t>5 - 1 - 1</t>
  </si>
  <si>
    <t>6 - 0 - 1</t>
  </si>
  <si>
    <t>1 - 5 - 1</t>
  </si>
  <si>
    <t>5 - 0 - 2</t>
  </si>
  <si>
    <t>1 - 4 - 2</t>
  </si>
  <si>
    <t>3 - 2 - 2</t>
  </si>
  <si>
    <t>4  - 2 - 1</t>
  </si>
  <si>
    <t>0 - 6 - 1</t>
  </si>
  <si>
    <t xml:space="preserve">0 - 7 </t>
  </si>
  <si>
    <t>0 - 5 - 2</t>
  </si>
  <si>
    <t>4 - 1 - 2</t>
  </si>
  <si>
    <t>2 - 3 - 2</t>
  </si>
  <si>
    <t>25 Wins</t>
  </si>
  <si>
    <t>50 Wins</t>
  </si>
  <si>
    <t>100 Wins</t>
  </si>
  <si>
    <t>Team Defeated</t>
  </si>
  <si>
    <t>Score</t>
  </si>
  <si>
    <t>Games</t>
  </si>
  <si>
    <t>Carolina Crumblers</t>
  </si>
  <si>
    <t>35 - 26</t>
  </si>
  <si>
    <t>54 - 31</t>
  </si>
  <si>
    <t>44 - 22</t>
  </si>
  <si>
    <t>50 - 43</t>
  </si>
  <si>
    <t>36 - 26</t>
  </si>
  <si>
    <t>47 - 43</t>
  </si>
  <si>
    <t>35 - 24</t>
  </si>
  <si>
    <t>Kansas City Beef</t>
  </si>
  <si>
    <t>49 - 41</t>
  </si>
  <si>
    <t>Just Vacca</t>
  </si>
  <si>
    <t>59 - 53</t>
  </si>
  <si>
    <t>50 - 17</t>
  </si>
  <si>
    <t>New Orleans Nighthawks</t>
  </si>
  <si>
    <t>50 - 26</t>
  </si>
  <si>
    <t>42 - 33</t>
  </si>
  <si>
    <t>37 - 29</t>
  </si>
  <si>
    <t>56 - 40</t>
  </si>
  <si>
    <t>73 - 25</t>
  </si>
  <si>
    <t>Philadelphia Smack</t>
  </si>
  <si>
    <t>45 - 39</t>
  </si>
  <si>
    <t>36 - 24</t>
  </si>
  <si>
    <t>Atlanta Titans</t>
  </si>
  <si>
    <t>54 - 24</t>
  </si>
  <si>
    <t>36 - 29</t>
  </si>
  <si>
    <t>47 - 27</t>
  </si>
  <si>
    <t>26 - 23</t>
  </si>
  <si>
    <t>56 - 42</t>
  </si>
  <si>
    <t>39 - 15</t>
  </si>
  <si>
    <t>Baltimore Flood</t>
  </si>
  <si>
    <t>55 - 44</t>
  </si>
  <si>
    <t>Los Angeles Nighthawks</t>
  </si>
  <si>
    <t>30 - 20</t>
  </si>
  <si>
    <t>41 - 32</t>
  </si>
  <si>
    <t>35 - 30</t>
  </si>
  <si>
    <t>36 - 30</t>
  </si>
  <si>
    <t>75 - 19</t>
  </si>
  <si>
    <t>53 - 35</t>
  </si>
  <si>
    <t>70 - 24</t>
  </si>
  <si>
    <t>31 - 19</t>
  </si>
  <si>
    <t>46 - 29</t>
  </si>
  <si>
    <t>John Shepard</t>
  </si>
  <si>
    <t>60 - 47</t>
  </si>
  <si>
    <t>45 - 33</t>
  </si>
  <si>
    <t>63 - 32</t>
  </si>
  <si>
    <t>43 - 34</t>
  </si>
  <si>
    <t>Los Angeles Riots</t>
  </si>
  <si>
    <t>43 - 16</t>
  </si>
  <si>
    <t>33 - 21</t>
  </si>
  <si>
    <t>30 - 24</t>
  </si>
  <si>
    <t>42 - 36</t>
  </si>
  <si>
    <t>48 - 42</t>
  </si>
  <si>
    <t>50 - 49</t>
  </si>
  <si>
    <t>66 - 42</t>
  </si>
  <si>
    <t>39 - 11</t>
  </si>
  <si>
    <t>76 - 15</t>
  </si>
  <si>
    <t>33 - 26</t>
  </si>
  <si>
    <t>39 - 19</t>
  </si>
  <si>
    <t>62 - 42</t>
  </si>
  <si>
    <t>37 - 23</t>
  </si>
  <si>
    <t>42 - 29</t>
  </si>
  <si>
    <t>83 - 53</t>
  </si>
  <si>
    <t>32 - 20</t>
  </si>
  <si>
    <t>49 - 22</t>
  </si>
  <si>
    <t>5000 Points</t>
  </si>
  <si>
    <t>10000 Points</t>
  </si>
  <si>
    <t>Opponent</t>
  </si>
  <si>
    <t>Week</t>
  </si>
  <si>
    <t>39 - 46</t>
  </si>
  <si>
    <t>35 - 38</t>
  </si>
  <si>
    <t>47 - 31</t>
  </si>
  <si>
    <t>Chicago Burglars</t>
  </si>
  <si>
    <t>22 - 49</t>
  </si>
  <si>
    <t>45 - 25</t>
  </si>
  <si>
    <t>35 - 56</t>
  </si>
  <si>
    <t>71 - 40</t>
  </si>
  <si>
    <t>43 - 52</t>
  </si>
  <si>
    <t>40 - 71</t>
  </si>
  <si>
    <t>38 - 38</t>
  </si>
  <si>
    <t>55 - 36</t>
  </si>
  <si>
    <t>62 - 44</t>
  </si>
  <si>
    <t>35 - 21</t>
  </si>
  <si>
    <t>65 - 24</t>
  </si>
  <si>
    <t>44 - 39</t>
  </si>
  <si>
    <t>53 - 57</t>
  </si>
  <si>
    <t>63 - 36</t>
  </si>
  <si>
    <t>38 - 86</t>
  </si>
  <si>
    <t>44 - 53</t>
  </si>
  <si>
    <t>32 - 49</t>
  </si>
  <si>
    <t>10 Post Season Win</t>
  </si>
  <si>
    <t>33 - 17</t>
  </si>
  <si>
    <t>41 - 36</t>
  </si>
  <si>
    <t>61 - 40</t>
  </si>
  <si>
    <t>41 - 39</t>
  </si>
  <si>
    <t>25 Home Wins</t>
  </si>
  <si>
    <t>50 Home Wins</t>
  </si>
  <si>
    <t>100 Home Wins</t>
  </si>
  <si>
    <t>36 - 7</t>
  </si>
  <si>
    <t>40 - 31</t>
  </si>
  <si>
    <t>62 - 41</t>
  </si>
  <si>
    <t>52 - 34</t>
  </si>
  <si>
    <t>68 - 37</t>
  </si>
  <si>
    <t>34 - 25</t>
  </si>
  <si>
    <t>57 - 39</t>
  </si>
  <si>
    <t>32 - 24</t>
  </si>
  <si>
    <t>52 - 24</t>
  </si>
  <si>
    <t>52 - 39</t>
  </si>
  <si>
    <t>46 - 43</t>
  </si>
  <si>
    <t>61 - 29</t>
  </si>
  <si>
    <t>43 - 32</t>
  </si>
  <si>
    <t>28 - 27</t>
  </si>
  <si>
    <t>St Louis Cardinals</t>
  </si>
  <si>
    <t>33 - 28</t>
  </si>
  <si>
    <t>43 - 23</t>
  </si>
  <si>
    <t>65 - 38</t>
  </si>
  <si>
    <t>36 - 32</t>
  </si>
  <si>
    <t>32 - 23</t>
  </si>
  <si>
    <t>40 - 18</t>
  </si>
  <si>
    <t>52 - 46</t>
  </si>
  <si>
    <t>39 - 29</t>
  </si>
  <si>
    <t>64 - 49</t>
  </si>
  <si>
    <t>43 - 42</t>
  </si>
  <si>
    <t>43 - 25</t>
  </si>
  <si>
    <t>45 - 18</t>
  </si>
  <si>
    <t>47 - 46</t>
  </si>
  <si>
    <t>33 - 25</t>
  </si>
  <si>
    <t>41 - 35</t>
  </si>
  <si>
    <t>30 - 28</t>
  </si>
  <si>
    <t>25 Away Wins</t>
  </si>
  <si>
    <t>50 Away Wins</t>
  </si>
  <si>
    <t>100 Away Wins</t>
  </si>
  <si>
    <t>69 - 41</t>
  </si>
  <si>
    <t>27 - 17</t>
  </si>
  <si>
    <t>47 - 37</t>
  </si>
  <si>
    <t>72 - 48</t>
  </si>
  <si>
    <t>47 - 25</t>
  </si>
  <si>
    <t>64 - 33</t>
  </si>
  <si>
    <t>36 - 21</t>
  </si>
  <si>
    <t>33 - 31</t>
  </si>
  <si>
    <t>68 - 46</t>
  </si>
  <si>
    <t>36 - 35</t>
  </si>
  <si>
    <t>42 - 35</t>
  </si>
  <si>
    <t>40 - 37</t>
  </si>
  <si>
    <t>Las Vegas Gamblers</t>
  </si>
  <si>
    <t>41 - 34</t>
  </si>
  <si>
    <t>51 - 38</t>
  </si>
  <si>
    <t>56 - 28</t>
  </si>
  <si>
    <t>26 - 22</t>
  </si>
  <si>
    <t>47 - 32</t>
  </si>
  <si>
    <t>45 - 23</t>
  </si>
  <si>
    <t>50 - 30</t>
  </si>
  <si>
    <t>22 - 18</t>
  </si>
  <si>
    <t>37 - 28</t>
  </si>
  <si>
    <t>56 - 37</t>
  </si>
  <si>
    <t>Title</t>
  </si>
  <si>
    <t>Post Record</t>
  </si>
  <si>
    <t>Note</t>
  </si>
  <si>
    <t>First Win</t>
  </si>
  <si>
    <t>Games In</t>
  </si>
  <si>
    <t>Washington Cavaliers</t>
  </si>
  <si>
    <t>31 - 10</t>
  </si>
  <si>
    <t>29 - 15</t>
  </si>
  <si>
    <t>Fantasy Bowl Win</t>
  </si>
  <si>
    <t>27 - 25</t>
  </si>
  <si>
    <t>Seattle Conquerers</t>
  </si>
  <si>
    <t>34 - 22</t>
  </si>
  <si>
    <t>Buffalo Blitzers</t>
  </si>
  <si>
    <t>31 - 27</t>
  </si>
  <si>
    <t>10 - 4</t>
  </si>
  <si>
    <t>Fantasy Bowl Loss</t>
  </si>
  <si>
    <t>34 - 26</t>
  </si>
  <si>
    <t>33 - 8</t>
  </si>
  <si>
    <t>Washington Whiners</t>
  </si>
  <si>
    <t>3 - 11</t>
  </si>
  <si>
    <t>37 - 13</t>
  </si>
  <si>
    <t>6 - 7 - 1</t>
  </si>
  <si>
    <t>22 - 21</t>
  </si>
  <si>
    <t>Miami Marlins</t>
  </si>
  <si>
    <t>23 - 11</t>
  </si>
  <si>
    <t>28 - 19</t>
  </si>
  <si>
    <t>San Francisco Thunderbolts</t>
  </si>
  <si>
    <t>27 - 12</t>
  </si>
  <si>
    <t>40 - 25</t>
  </si>
  <si>
    <t>30 - 21</t>
  </si>
  <si>
    <t>4 - 10</t>
  </si>
  <si>
    <t>Arizona Giants</t>
  </si>
  <si>
    <t>44 - 36</t>
  </si>
  <si>
    <t>50 - 42</t>
  </si>
  <si>
    <t>Miami Hooters</t>
  </si>
  <si>
    <t>35 - 25</t>
  </si>
  <si>
    <t>27 - 13</t>
  </si>
  <si>
    <t>44 - 37</t>
  </si>
  <si>
    <t>29 - 21</t>
  </si>
  <si>
    <t>39 - 38</t>
  </si>
  <si>
    <t>30 - 29</t>
  </si>
  <si>
    <t>Seattle Stingers</t>
  </si>
  <si>
    <t>3 - 7 - 4</t>
  </si>
  <si>
    <t>49 - 29</t>
  </si>
  <si>
    <t>38 - 26</t>
  </si>
  <si>
    <t>22 - 16</t>
  </si>
  <si>
    <t>53 - 29</t>
  </si>
  <si>
    <t>44 - 34</t>
  </si>
  <si>
    <t>44 - 40</t>
  </si>
  <si>
    <t>5 - 8 - 1</t>
  </si>
  <si>
    <t>65 - 52</t>
  </si>
  <si>
    <t>75 - 30</t>
  </si>
  <si>
    <t>7 - 6 - 1</t>
  </si>
  <si>
    <t>57 - 43</t>
  </si>
  <si>
    <t>Dallas Beauties</t>
  </si>
  <si>
    <t>Seattle Roasters</t>
  </si>
  <si>
    <t>54 - 30</t>
  </si>
  <si>
    <t>Colorado Otters</t>
  </si>
  <si>
    <t>49 - 33</t>
  </si>
  <si>
    <t>64 - 38</t>
  </si>
  <si>
    <t>1st</t>
  </si>
  <si>
    <t>2nd</t>
  </si>
  <si>
    <t>3rd</t>
  </si>
  <si>
    <t>575 or more</t>
  </si>
  <si>
    <t>Nitro, Goldminers, Steamers</t>
  </si>
  <si>
    <t>18, 29, 31</t>
  </si>
  <si>
    <t>Dominion, Dread, Flood</t>
  </si>
  <si>
    <t>13, 16, 28</t>
  </si>
  <si>
    <t>Riots, Destroyers, Nitro</t>
  </si>
  <si>
    <t>17, 17, 30</t>
  </si>
  <si>
    <t>Avalanche, Riots</t>
  </si>
  <si>
    <t>1, 14</t>
  </si>
  <si>
    <t>Riots, Dominion</t>
  </si>
  <si>
    <t>17, 20</t>
  </si>
  <si>
    <t>69ers, Destroyers</t>
  </si>
  <si>
    <t>9, 15</t>
  </si>
  <si>
    <t>Week 11</t>
  </si>
  <si>
    <t>Week 5</t>
  </si>
  <si>
    <t>Tied with second high</t>
  </si>
  <si>
    <t>Week 13</t>
  </si>
  <si>
    <t>Week 2</t>
  </si>
  <si>
    <t xml:space="preserve">Heat </t>
  </si>
  <si>
    <t>Week 14</t>
  </si>
  <si>
    <t>Week 7</t>
  </si>
  <si>
    <t>Week 6</t>
  </si>
  <si>
    <t>Week 4</t>
  </si>
  <si>
    <t>Week 10</t>
  </si>
  <si>
    <t>Week 12</t>
  </si>
  <si>
    <t>vs</t>
  </si>
  <si>
    <t>Week 8</t>
  </si>
  <si>
    <t>Season 33</t>
  </si>
  <si>
    <t>Weeks High Score</t>
  </si>
  <si>
    <t>Games Played</t>
  </si>
  <si>
    <t>Minimum 80 games</t>
  </si>
  <si>
    <t>PF</t>
  </si>
  <si>
    <t>PA</t>
  </si>
  <si>
    <t>A PF</t>
  </si>
  <si>
    <t>A PA</t>
  </si>
  <si>
    <t>Diff</t>
  </si>
  <si>
    <t>PERC</t>
  </si>
  <si>
    <t>Points For</t>
  </si>
  <si>
    <t>Points a team scored during the season</t>
  </si>
  <si>
    <t>Points Against</t>
  </si>
  <si>
    <t>Points that were scored against a team during the season</t>
  </si>
  <si>
    <t>Average Points For</t>
  </si>
  <si>
    <t xml:space="preserve">Average points scored per week </t>
  </si>
  <si>
    <t>Average Points Against</t>
  </si>
  <si>
    <t xml:space="preserve">Average points scored against per week </t>
  </si>
  <si>
    <t>Difference</t>
  </si>
  <si>
    <t>Difference between A PF &amp; A PA</t>
  </si>
  <si>
    <t>Season 34</t>
  </si>
  <si>
    <t>Season 35</t>
  </si>
  <si>
    <t>25 seasons</t>
  </si>
  <si>
    <t>PF Total</t>
  </si>
  <si>
    <t>PA Total</t>
  </si>
  <si>
    <t>Avg PF</t>
  </si>
  <si>
    <t>Avg PA</t>
  </si>
  <si>
    <t>Frank</t>
  </si>
  <si>
    <t>Andrew N</t>
  </si>
  <si>
    <t>Bruce B</t>
  </si>
  <si>
    <t>Quarterback</t>
  </si>
  <si>
    <t>G</t>
  </si>
  <si>
    <t>P</t>
  </si>
  <si>
    <t>Runningback</t>
  </si>
  <si>
    <t>Wide Receiver</t>
  </si>
  <si>
    <t>Kickers</t>
  </si>
  <si>
    <t>S. D. Razorbacks</t>
  </si>
  <si>
    <t>Mark Rypien</t>
  </si>
  <si>
    <t>Fred Baxter</t>
  </si>
  <si>
    <t>Andre Rison</t>
  </si>
  <si>
    <t>Chip Lohmiller</t>
  </si>
  <si>
    <t>QB</t>
  </si>
  <si>
    <t>Chris Miller</t>
  </si>
  <si>
    <t>Jim Kelly</t>
  </si>
  <si>
    <t>Jim Harbaugh</t>
  </si>
  <si>
    <t>Vinny Testeverde</t>
  </si>
  <si>
    <t>Steve Young</t>
  </si>
  <si>
    <t>Emmitt Smith</t>
  </si>
  <si>
    <t>Cris Carter</t>
  </si>
  <si>
    <t>David Treadwell</t>
  </si>
  <si>
    <t>RB</t>
  </si>
  <si>
    <t>Alan Pinkett</t>
  </si>
  <si>
    <t>Tom Rathman</t>
  </si>
  <si>
    <t>Thurman Thomas</t>
  </si>
  <si>
    <t>Kenneth Davis</t>
  </si>
  <si>
    <t>John Taylor</t>
  </si>
  <si>
    <t>Pete Stoyanovich</t>
  </si>
  <si>
    <t>Robert Delpino</t>
  </si>
  <si>
    <t>Terry Allen</t>
  </si>
  <si>
    <t>Harold Green</t>
  </si>
  <si>
    <t>Leonard Russell</t>
  </si>
  <si>
    <t>Marcus Allen</t>
  </si>
  <si>
    <t>Andre Reed</t>
  </si>
  <si>
    <t>Fuad Reveiz</t>
  </si>
  <si>
    <t>WR</t>
  </si>
  <si>
    <t>Ernie Jones</t>
  </si>
  <si>
    <t>Rob Moore</t>
  </si>
  <si>
    <t>Haywood Jeffires</t>
  </si>
  <si>
    <t>Anthony Miller</t>
  </si>
  <si>
    <t>Nick Lowery</t>
  </si>
  <si>
    <t>Jerry Rice</t>
  </si>
  <si>
    <t>Morten Andersen</t>
  </si>
  <si>
    <t>TE</t>
  </si>
  <si>
    <t>Rod Bernstine</t>
  </si>
  <si>
    <t>Kieth Jackson</t>
  </si>
  <si>
    <t>Jay Novacek</t>
  </si>
  <si>
    <t>Jim Price</t>
  </si>
  <si>
    <t>Shannon Sharpe</t>
  </si>
  <si>
    <t>Drew Bledsoe</t>
  </si>
  <si>
    <t>Cary Blanchard</t>
  </si>
  <si>
    <t>K</t>
  </si>
  <si>
    <t>Brett Favre</t>
  </si>
  <si>
    <t>Steve Christie</t>
  </si>
  <si>
    <t>DEF</t>
  </si>
  <si>
    <t>Pittsburgh</t>
  </si>
  <si>
    <t>Buffalo</t>
  </si>
  <si>
    <t>Dallas</t>
  </si>
  <si>
    <t>San Francisco</t>
  </si>
  <si>
    <t>San Diego</t>
  </si>
  <si>
    <t>Kansas City</t>
  </si>
  <si>
    <t>Mike Tomczak</t>
  </si>
  <si>
    <t>John Kasay</t>
  </si>
  <si>
    <t>Scott Mitchell</t>
  </si>
  <si>
    <t>Tim Brown</t>
  </si>
  <si>
    <t>Ryan Longwell</t>
  </si>
  <si>
    <t>Jeff George</t>
  </si>
  <si>
    <t>Jake Reed</t>
  </si>
  <si>
    <t>Gary Anderson</t>
  </si>
  <si>
    <t>Chris Chandler</t>
  </si>
  <si>
    <t>Natrone Means</t>
  </si>
  <si>
    <t>Carl Pickens</t>
  </si>
  <si>
    <t>Todd Peterson</t>
  </si>
  <si>
    <t>S. F. Goldminers</t>
  </si>
  <si>
    <t>Bubby Brister</t>
  </si>
  <si>
    <t>William Floyd</t>
  </si>
  <si>
    <t>Sterling Sharpe</t>
  </si>
  <si>
    <t>Mike Hollis</t>
  </si>
  <si>
    <t>Steve McNair</t>
  </si>
  <si>
    <t>Marshall Faulk</t>
  </si>
  <si>
    <t>Vincent Brisby</t>
  </si>
  <si>
    <t>Matt Stover</t>
  </si>
  <si>
    <t>Peyton Manning</t>
  </si>
  <si>
    <t>Chris Warren</t>
  </si>
  <si>
    <t>Mark Seay</t>
  </si>
  <si>
    <t>Kris Brown</t>
  </si>
  <si>
    <t>Barry Sanders</t>
  </si>
  <si>
    <t>Darick Holmes</t>
  </si>
  <si>
    <t>Leroy Hoard</t>
  </si>
  <si>
    <t>Bam Morris</t>
  </si>
  <si>
    <t>Rich Gannon</t>
  </si>
  <si>
    <t>Isaac Bruce</t>
  </si>
  <si>
    <t>John Carney</t>
  </si>
  <si>
    <t>Tyrone Wheatley</t>
  </si>
  <si>
    <t>Errict Rhett</t>
  </si>
  <si>
    <t>Jerome Bettis</t>
  </si>
  <si>
    <t>Terrell Davis</t>
  </si>
  <si>
    <t>Donovan McNabb</t>
  </si>
  <si>
    <t>Eric Metcalf</t>
  </si>
  <si>
    <t>Mike Vanderjagt</t>
  </si>
  <si>
    <t>Irving Fryar</t>
  </si>
  <si>
    <t>Keenan McCardell</t>
  </si>
  <si>
    <t>Jake Plummer</t>
  </si>
  <si>
    <t>Jason Hanson</t>
  </si>
  <si>
    <t>Antonio Freeman</t>
  </si>
  <si>
    <t>Michael Vick</t>
  </si>
  <si>
    <t>Shayne Graham</t>
  </si>
  <si>
    <t>Wesley Walls</t>
  </si>
  <si>
    <t>Johnny Mitchell</t>
  </si>
  <si>
    <t>Ike Smith</t>
  </si>
  <si>
    <t>Ben Coates</t>
  </si>
  <si>
    <t>Eric Bjornson</t>
  </si>
  <si>
    <t>Jeff Garcia</t>
  </si>
  <si>
    <t>Jeff Wilkins</t>
  </si>
  <si>
    <t>Dante Culpepper</t>
  </si>
  <si>
    <t>Herman Moore</t>
  </si>
  <si>
    <t>Neil Rackers</t>
  </si>
  <si>
    <t>Arizona</t>
  </si>
  <si>
    <t>Eli Manning</t>
  </si>
  <si>
    <t>JJ Stokes</t>
  </si>
  <si>
    <t>Stephen Gostkowski</t>
  </si>
  <si>
    <t>Carson Palmer</t>
  </si>
  <si>
    <t>Joey Galloway</t>
  </si>
  <si>
    <t>Nate Kaeding</t>
  </si>
  <si>
    <t>Alex Smith</t>
  </si>
  <si>
    <t>Dorsey Levens</t>
  </si>
  <si>
    <t>Keyshawn Johnson</t>
  </si>
  <si>
    <t>Matt Prater</t>
  </si>
  <si>
    <t>Ben Roethlisberger</t>
  </si>
  <si>
    <t>Napolean Kaufman</t>
  </si>
  <si>
    <t>Randy Moss</t>
  </si>
  <si>
    <t>Dan Carpenter</t>
  </si>
  <si>
    <t>N. E. Chowderheads</t>
  </si>
  <si>
    <t>Drew Brees</t>
  </si>
  <si>
    <t>Ricky Watters</t>
  </si>
  <si>
    <t>Mushin Muhammad</t>
  </si>
  <si>
    <t>David Akers</t>
  </si>
  <si>
    <t>Tony Romo</t>
  </si>
  <si>
    <t>Terry Kirby</t>
  </si>
  <si>
    <t>Marvin Harrison</t>
  </si>
  <si>
    <t>Mason Crosby</t>
  </si>
  <si>
    <t>Jeff Goerge</t>
  </si>
  <si>
    <t>Jay Cutler</t>
  </si>
  <si>
    <t>Garrison Hearst</t>
  </si>
  <si>
    <t>Germane Crowell</t>
  </si>
  <si>
    <t>Phil Dawson</t>
  </si>
  <si>
    <t>Mike Alstott</t>
  </si>
  <si>
    <t>Edgerin James</t>
  </si>
  <si>
    <t>David Gerrard</t>
  </si>
  <si>
    <t>Torry Holt</t>
  </si>
  <si>
    <t>Justin Tucker</t>
  </si>
  <si>
    <t>Eddie George</t>
  </si>
  <si>
    <t>Matt Schaub</t>
  </si>
  <si>
    <t>Orande Gadsden</t>
  </si>
  <si>
    <t>Conner Barth</t>
  </si>
  <si>
    <t>Tom Brady</t>
  </si>
  <si>
    <t>Ike Hilliard</t>
  </si>
  <si>
    <t>Chandler Catanzaro</t>
  </si>
  <si>
    <t>Aaron Rodgers</t>
  </si>
  <si>
    <t>Fred Beasley</t>
  </si>
  <si>
    <t>Derrick Alexander</t>
  </si>
  <si>
    <t>Adam Vinatieri</t>
  </si>
  <si>
    <t>Pete Mitchell</t>
  </si>
  <si>
    <t>Tony Gonzalez</t>
  </si>
  <si>
    <t>Cam Cleeland</t>
  </si>
  <si>
    <t>Tyrone Davis</t>
  </si>
  <si>
    <t>Ricky Dudley</t>
  </si>
  <si>
    <t>Matt Ryan</t>
  </si>
  <si>
    <t>Rob Smith</t>
  </si>
  <si>
    <t>Bill Schroeder</t>
  </si>
  <si>
    <t>Matt Bryant</t>
  </si>
  <si>
    <t>Mark Sanchez</t>
  </si>
  <si>
    <t>Tony Richardson</t>
  </si>
  <si>
    <t>Kevin Dyson</t>
  </si>
  <si>
    <t>Josh Lambo</t>
  </si>
  <si>
    <t>New England</t>
  </si>
  <si>
    <t>Denver</t>
  </si>
  <si>
    <t>Green Bay</t>
  </si>
  <si>
    <t>Cam Newton</t>
  </si>
  <si>
    <t>Priest Holmes</t>
  </si>
  <si>
    <t>Joe Horn</t>
  </si>
  <si>
    <t>Will Lutz</t>
  </si>
  <si>
    <t>Matt Stafford</t>
  </si>
  <si>
    <t>Fred Taylor</t>
  </si>
  <si>
    <t>Joey Porter</t>
  </si>
  <si>
    <t>Harrison Butker</t>
  </si>
  <si>
    <t>Kirk Cousins</t>
  </si>
  <si>
    <t>Ricky Williams</t>
  </si>
  <si>
    <t>Andre Johnson</t>
  </si>
  <si>
    <t>Chris Boswell</t>
  </si>
  <si>
    <t>Nick Foles</t>
  </si>
  <si>
    <t>Dee Brown</t>
  </si>
  <si>
    <t>Terry Glenn</t>
  </si>
  <si>
    <t>Jason Myers</t>
  </si>
  <si>
    <t>N. O. Nighthawks</t>
  </si>
  <si>
    <t>S.F. Goldminers</t>
  </si>
  <si>
    <t>S.D. Razorbacks</t>
  </si>
  <si>
    <t>Jared Goff</t>
  </si>
  <si>
    <t>Jamal Lewis</t>
  </si>
  <si>
    <t>Chad Johnson/Ochocinco</t>
  </si>
  <si>
    <t>Rodrigo Blankenship</t>
  </si>
  <si>
    <t>Jameis Winston</t>
  </si>
  <si>
    <t>Brian Westbrook</t>
  </si>
  <si>
    <t>Jimmy Smith</t>
  </si>
  <si>
    <t>Brandon McManus</t>
  </si>
  <si>
    <t>Deshaun Watson</t>
  </si>
  <si>
    <t>LaDainian Tomlinson</t>
  </si>
  <si>
    <t>Larry Fitzgerald</t>
  </si>
  <si>
    <t>Jake Elliott</t>
  </si>
  <si>
    <t>Justin Herbert</t>
  </si>
  <si>
    <t>Kevan Barlow</t>
  </si>
  <si>
    <t>Drew Bennett</t>
  </si>
  <si>
    <t>Ryan Tannehill</t>
  </si>
  <si>
    <t>Michael Bennett</t>
  </si>
  <si>
    <t>Jevan Walker</t>
  </si>
  <si>
    <t>Defense</t>
  </si>
  <si>
    <t>Julius Jones</t>
  </si>
  <si>
    <t>Anquan Boldin</t>
  </si>
  <si>
    <t>Tightends</t>
  </si>
  <si>
    <t>Kevin Jones</t>
  </si>
  <si>
    <t>Reggie Wayne</t>
  </si>
  <si>
    <t>Jay Riemersma</t>
  </si>
  <si>
    <t>Dwayne Carswell</t>
  </si>
  <si>
    <t>Bubba Franks</t>
  </si>
  <si>
    <t>Marcus Pollard</t>
  </si>
  <si>
    <t>Larry Johnson</t>
  </si>
  <si>
    <t>Lee Evans</t>
  </si>
  <si>
    <t>Rueben Droughns</t>
  </si>
  <si>
    <t>Jericho Cotchery</t>
  </si>
  <si>
    <t>New Orleans</t>
  </si>
  <si>
    <t>Philadelphia</t>
  </si>
  <si>
    <t>Tampa Bay</t>
  </si>
  <si>
    <t>Houston</t>
  </si>
  <si>
    <t>Shaun Alexander</t>
  </si>
  <si>
    <t>Braylon Edwards</t>
  </si>
  <si>
    <t>Ronnie Brown</t>
  </si>
  <si>
    <t>Brandon Marshall</t>
  </si>
  <si>
    <t>Steven Jackson</t>
  </si>
  <si>
    <t>Bernard Berrian</t>
  </si>
  <si>
    <t>Chris Brown</t>
  </si>
  <si>
    <t>Sidney Rice</t>
  </si>
  <si>
    <t>Wash. Destroyers</t>
  </si>
  <si>
    <t>Marion Barber</t>
  </si>
  <si>
    <t>DeSean Jackson</t>
  </si>
  <si>
    <t>Lendale White</t>
  </si>
  <si>
    <t>Derrick Mason</t>
  </si>
  <si>
    <t>Maurice Jones-Drew</t>
  </si>
  <si>
    <t>Mike Wallace</t>
  </si>
  <si>
    <t>Mewelde Moore</t>
  </si>
  <si>
    <t>Dwayne Bowe</t>
  </si>
  <si>
    <t>Jonathon Stewart</t>
  </si>
  <si>
    <t>Santonio Holmes</t>
  </si>
  <si>
    <t>DeAngelo Williams</t>
  </si>
  <si>
    <t>Percy Harvin</t>
  </si>
  <si>
    <t>Chad Johnson</t>
  </si>
  <si>
    <t>Frank Gore</t>
  </si>
  <si>
    <t>Plaxico Buress</t>
  </si>
  <si>
    <t>Antonio Gates</t>
  </si>
  <si>
    <t>Chris Cooley</t>
  </si>
  <si>
    <t>Alge Crumpler</t>
  </si>
  <si>
    <t>Ryan Grant</t>
  </si>
  <si>
    <t>Eric Decker</t>
  </si>
  <si>
    <t>Baltimore</t>
  </si>
  <si>
    <t>Ray Rice</t>
  </si>
  <si>
    <t>Nate Washington</t>
  </si>
  <si>
    <t>Jacksonville</t>
  </si>
  <si>
    <t>Washington</t>
  </si>
  <si>
    <t>Carolina</t>
  </si>
  <si>
    <t>Ryan Mathews</t>
  </si>
  <si>
    <t>Brian Hartline</t>
  </si>
  <si>
    <t>Knoshon Moreno</t>
  </si>
  <si>
    <t>Demaryius Thomas</t>
  </si>
  <si>
    <t>Michael Turner</t>
  </si>
  <si>
    <t>Vincent Jackson</t>
  </si>
  <si>
    <t>Seattle</t>
  </si>
  <si>
    <t>LeSean McCoy</t>
  </si>
  <si>
    <t>Antonio Brown</t>
  </si>
  <si>
    <t>Minnesota</t>
  </si>
  <si>
    <t>BenJarvis Green-Ellis</t>
  </si>
  <si>
    <t>Marques Colston</t>
  </si>
  <si>
    <t>Miami</t>
  </si>
  <si>
    <t>Chris Johnson</t>
  </si>
  <si>
    <t>Alshon Jeffery</t>
  </si>
  <si>
    <t>New York Giants</t>
  </si>
  <si>
    <t>Ahmad Bradshaw</t>
  </si>
  <si>
    <t>Emanual Sanders</t>
  </si>
  <si>
    <t>St Louis</t>
  </si>
  <si>
    <t>Brandon Jacobs</t>
  </si>
  <si>
    <t>Kenny Stills</t>
  </si>
  <si>
    <t>Chicago</t>
  </si>
  <si>
    <t>Stephen Jackson</t>
  </si>
  <si>
    <t>Heath Miller</t>
  </si>
  <si>
    <t>Ronnie Hillman</t>
  </si>
  <si>
    <t>Mike Evans</t>
  </si>
  <si>
    <t>Indianapolis</t>
  </si>
  <si>
    <t>Robert Royal</t>
  </si>
  <si>
    <t>CJ Spiller</t>
  </si>
  <si>
    <t>Kelvin Benjamin</t>
  </si>
  <si>
    <t>John Carlson</t>
  </si>
  <si>
    <t>Reggie Bush</t>
  </si>
  <si>
    <t>Calvin Johnson Jr</t>
  </si>
  <si>
    <t>Visanthe Shiancoe</t>
  </si>
  <si>
    <t>Joique Bell</t>
  </si>
  <si>
    <t>Allen Robinson</t>
  </si>
  <si>
    <t>Stephen Goskowski</t>
  </si>
  <si>
    <t>Mike Prater</t>
  </si>
  <si>
    <t>Brent Celek</t>
  </si>
  <si>
    <t>DeMarco Murray</t>
  </si>
  <si>
    <t>James Jones</t>
  </si>
  <si>
    <t>Vernon Davis</t>
  </si>
  <si>
    <t>Bishop Sankey</t>
  </si>
  <si>
    <t>Jordy Nelson</t>
  </si>
  <si>
    <t>Ed Dickson</t>
  </si>
  <si>
    <t>Eddie Lacy</t>
  </si>
  <si>
    <t>Sterling Shepard</t>
  </si>
  <si>
    <t>Greg Olsen</t>
  </si>
  <si>
    <t>Brandon Oliver</t>
  </si>
  <si>
    <t>Tyrell Williams</t>
  </si>
  <si>
    <t>Zach Ertz</t>
  </si>
  <si>
    <t>Darren Sproles</t>
  </si>
  <si>
    <t>Keenen Allen</t>
  </si>
  <si>
    <t>Jason Witten</t>
  </si>
  <si>
    <t>Tim Hightower</t>
  </si>
  <si>
    <t>Jarvis Landry</t>
  </si>
  <si>
    <t>Eric Ebron</t>
  </si>
  <si>
    <t>David Johnson</t>
  </si>
  <si>
    <t>Marvin Jones Jr</t>
  </si>
  <si>
    <t>Delanie Walker</t>
  </si>
  <si>
    <t>Adrian Peterson</t>
  </si>
  <si>
    <t>AJ Green</t>
  </si>
  <si>
    <t>BenJarvis Green Ellis</t>
  </si>
  <si>
    <t>Jared Cook</t>
  </si>
  <si>
    <t>Devonta Freeman</t>
  </si>
  <si>
    <t>Tyreek Hill</t>
  </si>
  <si>
    <t>Knowshon Moreno</t>
  </si>
  <si>
    <t>Kyle Rudolph</t>
  </si>
  <si>
    <t>Jacquizz Rodgers</t>
  </si>
  <si>
    <t>Robert Woods</t>
  </si>
  <si>
    <t>Hunter Henry</t>
  </si>
  <si>
    <t>Latavius Murray</t>
  </si>
  <si>
    <t>Juju Smith-Schuster</t>
  </si>
  <si>
    <t>Chad Ochocinco</t>
  </si>
  <si>
    <t>Plaxico Burress</t>
  </si>
  <si>
    <t>Greg Kittle</t>
  </si>
  <si>
    <t>Carlos Hyde</t>
  </si>
  <si>
    <t>Robbie Anderson</t>
  </si>
  <si>
    <t>Mo Alie-Cox</t>
  </si>
  <si>
    <t>CJ Anderson</t>
  </si>
  <si>
    <t>DeAndre Hopkins</t>
  </si>
  <si>
    <t>Darren Waller</t>
  </si>
  <si>
    <t>Kenyan Drake</t>
  </si>
  <si>
    <t>Davante Adams</t>
  </si>
  <si>
    <t>Mark Andrews</t>
  </si>
  <si>
    <t>Jerrick McKinnon</t>
  </si>
  <si>
    <t>CJ Chark</t>
  </si>
  <si>
    <t>Tyler Higbee</t>
  </si>
  <si>
    <t>Nick Chubb</t>
  </si>
  <si>
    <t>Adam Thielen</t>
  </si>
  <si>
    <t>Jalen Richard</t>
  </si>
  <si>
    <t>Stefon Diggs</t>
  </si>
  <si>
    <t>Melvin Gordon</t>
  </si>
  <si>
    <t>Brandin Cooks</t>
  </si>
  <si>
    <t>Raheem Mostert</t>
  </si>
  <si>
    <t>Calvin Ridley</t>
  </si>
  <si>
    <t>Jeff Wilson Jr</t>
  </si>
  <si>
    <t>Deebo Samuel</t>
  </si>
  <si>
    <t>JK Dobbins</t>
  </si>
  <si>
    <t>Diontae Johnson</t>
  </si>
  <si>
    <t>Derrick Henry</t>
  </si>
  <si>
    <t>Odell Beckham Jr</t>
  </si>
  <si>
    <t>Kareem Hunt</t>
  </si>
  <si>
    <t>Joe Mixon</t>
  </si>
  <si>
    <t>David Montgomery</t>
  </si>
  <si>
    <t>Jonathan Taylor</t>
  </si>
  <si>
    <t>Dalvin Cook</t>
  </si>
  <si>
    <t>Kenyon Drake</t>
  </si>
  <si>
    <t>Calvin Johnson</t>
  </si>
  <si>
    <t>Keenan Allen</t>
  </si>
  <si>
    <t>Grag Olsen</t>
  </si>
  <si>
    <t>DJ Chark</t>
  </si>
  <si>
    <t>K Rudolph</t>
  </si>
  <si>
    <t>Rodrigo Blankeship</t>
  </si>
  <si>
    <t>Tennessee Smashers</t>
  </si>
  <si>
    <t>Fantasy Bowl Record</t>
  </si>
  <si>
    <t>S</t>
  </si>
  <si>
    <t>POS</t>
  </si>
  <si>
    <t>MVP</t>
  </si>
  <si>
    <t>Most Appearances</t>
  </si>
  <si>
    <t>Most Points</t>
  </si>
  <si>
    <t>Spoiler</t>
  </si>
  <si>
    <t xml:space="preserve">In sports, the "spoiler effect" refers to a team or individual has </t>
  </si>
  <si>
    <t>4 - 9</t>
  </si>
  <si>
    <t>Titans over Krushers</t>
  </si>
  <si>
    <t xml:space="preserve">   Had the Krushers won that game, they would be tied with the Nighthawks </t>
  </si>
  <si>
    <t xml:space="preserve">failed to win enough games or competitions to make the playoffs </t>
  </si>
  <si>
    <t>40 - 11</t>
  </si>
  <si>
    <t>for the last Wildcard spot and owned the tie breaker over the Nighthawks.</t>
  </si>
  <si>
    <t xml:space="preserve">or qualification rounds like the finals, but affects the playoffs or </t>
  </si>
  <si>
    <t xml:space="preserve">finals anyway by beating a more successful team or individual </t>
  </si>
  <si>
    <t xml:space="preserve">  The Razorbacks missed out on the playoffs by a half game. Had they won that </t>
  </si>
  <si>
    <t>before the end of the season.</t>
  </si>
  <si>
    <t>Giants over Razorbacks</t>
  </si>
  <si>
    <t>game, the Razorbacks would've been the W1 and sent the Stampede packing.</t>
  </si>
  <si>
    <t>48 - 40</t>
  </si>
  <si>
    <t>The Stampede won the Fantasy Bowl.</t>
  </si>
  <si>
    <t xml:space="preserve">   The Texans win their second game all season. Had the Beef won that game</t>
  </si>
  <si>
    <t>1 - 12</t>
  </si>
  <si>
    <t>Texans over Beef</t>
  </si>
  <si>
    <t xml:space="preserve">they would've been tied with the Crumblers and Goldminers and the Beef owned </t>
  </si>
  <si>
    <t>the tie breakers.</t>
  </si>
  <si>
    <t xml:space="preserve">   The Avalanche won their third game all season. Had the Destroyers won that</t>
  </si>
  <si>
    <t>2 - 11</t>
  </si>
  <si>
    <t>Avalanche over Destroyers</t>
  </si>
  <si>
    <t>game, they would've been the #4 seed and sent the Goldminers packing.</t>
  </si>
  <si>
    <t>32 - 29</t>
  </si>
  <si>
    <t>The Goldminers won the Fantasy Bowl.</t>
  </si>
  <si>
    <t>Dread over Goldminers</t>
  </si>
  <si>
    <t>6 - 6 - 1</t>
  </si>
  <si>
    <t xml:space="preserve">   Had the Goldminers won that game, they would've been a half game ahead</t>
  </si>
  <si>
    <t>37 - 32</t>
  </si>
  <si>
    <t>of the 69ers and knocked them out of the playoffs.</t>
  </si>
  <si>
    <t>4 - 8 - 1</t>
  </si>
  <si>
    <t>Razorbacks over Dread</t>
  </si>
  <si>
    <t xml:space="preserve">   Had the Dread won that game, they would've been tied with the Beef for the</t>
  </si>
  <si>
    <t>42 - 30</t>
  </si>
  <si>
    <t>last Wildcard spot and owned the tie breaker over the Beef</t>
  </si>
  <si>
    <t xml:space="preserve">   Had the Dread won that game, they would've been in a 4 way tie for the 3 </t>
  </si>
  <si>
    <t>Goldminers over Dread</t>
  </si>
  <si>
    <t xml:space="preserve">Wildcard spots. The Dread would've been the #6 seed and sent the Dominion </t>
  </si>
  <si>
    <t>packing. The Dread would've played the Destroyers who scored 74 .</t>
  </si>
  <si>
    <t xml:space="preserve">   The Nitro had a record that would give them a shot at the playoffs, but</t>
  </si>
  <si>
    <t>Nitro over Goldminers</t>
  </si>
  <si>
    <t>would lose all the tie breaking scenarios, thus never had a shot at the playoffs.</t>
  </si>
  <si>
    <t>48 - 31</t>
  </si>
  <si>
    <t>Had the Goldminers won the game, they would've won the last Wildcard spot</t>
  </si>
  <si>
    <t>sending the Riots home. Without the Riots, who knows how this season</t>
  </si>
  <si>
    <t>would've ended.</t>
  </si>
  <si>
    <t xml:space="preserve">   The Riots had the scenario of "win you're in or lose you go home". Week 14  </t>
  </si>
  <si>
    <t>69ers over Riots</t>
  </si>
  <si>
    <t>they lost to the 69ers, who had no shot at the playoffs, but were one of the</t>
  </si>
  <si>
    <t xml:space="preserve">hottest teams at the end. Had the Riots won the game, they would've won the </t>
  </si>
  <si>
    <t xml:space="preserve">last Wildcard spot sending the Mustangs home. The Riots would have </t>
  </si>
  <si>
    <t>played the Dread who scored 55.</t>
  </si>
  <si>
    <t xml:space="preserve">   The Mustangs had the scenario of "win and get some help, you're in the </t>
  </si>
  <si>
    <t>Avalanche over Mustangs</t>
  </si>
  <si>
    <t>playoffs". Well, they got the help, but ran into a hot Avalanche team. Had the</t>
  </si>
  <si>
    <t>65 - 16</t>
  </si>
  <si>
    <t>Mustangs won they would have been the #6 seed and the Flood would've</t>
  </si>
  <si>
    <t>been out.</t>
  </si>
  <si>
    <t>Not Make it</t>
  </si>
  <si>
    <t>%</t>
  </si>
  <si>
    <t>FB Win</t>
  </si>
  <si>
    <t>T-Bolts</t>
  </si>
  <si>
    <t>Top Points</t>
  </si>
  <si>
    <t>Devistaters</t>
  </si>
  <si>
    <t>C-Heads</t>
  </si>
  <si>
    <t>Fantasy Bowl Winners</t>
  </si>
  <si>
    <t>7th</t>
  </si>
  <si>
    <t>8th</t>
  </si>
  <si>
    <t>Points</t>
  </si>
  <si>
    <t>Pts ahead</t>
  </si>
  <si>
    <t>Result</t>
  </si>
  <si>
    <t>Rank</t>
  </si>
  <si>
    <t>2*</t>
  </si>
  <si>
    <t>3*</t>
  </si>
  <si>
    <t>Lost Championship</t>
  </si>
  <si>
    <t>5th</t>
  </si>
  <si>
    <t>4th</t>
  </si>
  <si>
    <t>10 - 3 - 1</t>
  </si>
  <si>
    <t>Nil</t>
  </si>
  <si>
    <t>10 - 2 - 2</t>
  </si>
  <si>
    <t>Lost Wildcard</t>
  </si>
  <si>
    <t>6th</t>
  </si>
  <si>
    <t>Cardiinals</t>
  </si>
  <si>
    <t>* 4 teams in playoffs</t>
  </si>
  <si>
    <t>Player</t>
  </si>
  <si>
    <t xml:space="preserve">Team </t>
  </si>
  <si>
    <t>Game Score</t>
  </si>
  <si>
    <t>Opponant</t>
  </si>
  <si>
    <t>53 - 56</t>
  </si>
  <si>
    <t>67 - 42</t>
  </si>
  <si>
    <t>A Kamara</t>
  </si>
  <si>
    <t>106 - 81</t>
  </si>
  <si>
    <t>Clinton Portis</t>
  </si>
  <si>
    <t>70 - 40</t>
  </si>
  <si>
    <t>Jamaal Charles</t>
  </si>
  <si>
    <t>90 - 55</t>
  </si>
  <si>
    <t>87 - 32</t>
  </si>
  <si>
    <t>Wide Receivers</t>
  </si>
  <si>
    <t>55 - 26</t>
  </si>
  <si>
    <t>Terrell Owens</t>
  </si>
  <si>
    <t>50 - 34</t>
  </si>
  <si>
    <t>65 - 41</t>
  </si>
  <si>
    <t>Tight End</t>
  </si>
  <si>
    <t>79 - 34</t>
  </si>
  <si>
    <t>Rob Gronkowski</t>
  </si>
  <si>
    <t>Greg Zeurlein</t>
  </si>
  <si>
    <t>67 - 29</t>
  </si>
  <si>
    <t>St. Louis Cardinals</t>
  </si>
  <si>
    <t>Dan Viggiano III</t>
  </si>
  <si>
    <t>47 - 35</t>
  </si>
  <si>
    <t>62 - 39</t>
  </si>
  <si>
    <t>Oakland</t>
  </si>
  <si>
    <t>69 - 34</t>
  </si>
  <si>
    <t>47 - 50</t>
  </si>
  <si>
    <t>67 - 40</t>
  </si>
  <si>
    <t>61 - 22</t>
  </si>
  <si>
    <t>49 - 37</t>
  </si>
  <si>
    <t>54 - 43</t>
  </si>
  <si>
    <t>Rudi Johnson</t>
  </si>
  <si>
    <t>Joseph Addai</t>
  </si>
  <si>
    <t>Matt Forte</t>
  </si>
  <si>
    <t>Rashard Mendenhall</t>
  </si>
  <si>
    <t>Dez Bryant</t>
  </si>
  <si>
    <t>Le' Veon Bell</t>
  </si>
  <si>
    <t>DeAndre Swift</t>
  </si>
  <si>
    <t>Tiki Barber</t>
  </si>
  <si>
    <t>Lawrence Meroney</t>
  </si>
  <si>
    <t>Marshawn Lynch</t>
  </si>
  <si>
    <t>DeVonta Freeman</t>
  </si>
  <si>
    <t>Travis Kelce</t>
  </si>
  <si>
    <t>Sequon Barkley</t>
  </si>
  <si>
    <t>Curtis Martin</t>
  </si>
  <si>
    <t>Edgerrin James</t>
  </si>
  <si>
    <t>Peyton Hillis</t>
  </si>
  <si>
    <t>Odell Beckham Jr.</t>
  </si>
  <si>
    <t>Tyreke Hill</t>
  </si>
  <si>
    <t>Brad Johnson</t>
  </si>
  <si>
    <t>Kurt Warner</t>
  </si>
  <si>
    <t>Eric Moulds</t>
  </si>
  <si>
    <t>LeSean Mcoy</t>
  </si>
  <si>
    <t>Alvin Kamara</t>
  </si>
  <si>
    <t>Ahman Green</t>
  </si>
  <si>
    <t>Steve Smith</t>
  </si>
  <si>
    <t>Willis McGahee</t>
  </si>
  <si>
    <t>Todd Gurley</t>
  </si>
  <si>
    <t>Josh Jacobs</t>
  </si>
  <si>
    <t>Barry Foster</t>
  </si>
  <si>
    <t>Rashaan Salaam</t>
  </si>
  <si>
    <t>Jamal Anderson</t>
  </si>
  <si>
    <t>Anthony Thomas</t>
  </si>
  <si>
    <t>Dominic Davis</t>
  </si>
  <si>
    <t>Lamar Miller</t>
  </si>
  <si>
    <t>Michael Thomas</t>
  </si>
  <si>
    <t>John Elway</t>
  </si>
  <si>
    <t>Michael Jackson</t>
  </si>
  <si>
    <t>Willie Parker</t>
  </si>
  <si>
    <t>Earnest Graham</t>
  </si>
  <si>
    <t>Patrick Mahomes</t>
  </si>
  <si>
    <t>Corey Dillon</t>
  </si>
  <si>
    <t>LenDale White</t>
  </si>
  <si>
    <t>Russell Wilson</t>
  </si>
  <si>
    <t>Julio Jones</t>
  </si>
  <si>
    <t>Christian McCaffery</t>
  </si>
  <si>
    <t>Troy Aikman</t>
  </si>
  <si>
    <t>Darren McFadden</t>
  </si>
  <si>
    <t>Jimmy Graham</t>
  </si>
  <si>
    <t>DK Metcalf</t>
  </si>
  <si>
    <t>Warren Moon</t>
  </si>
  <si>
    <t>Stephen Davis</t>
  </si>
  <si>
    <t>Alfred Morris</t>
  </si>
  <si>
    <t>Andrew Luck</t>
  </si>
  <si>
    <t>DeShaun Watson</t>
  </si>
  <si>
    <t>Lamar Jackson</t>
  </si>
  <si>
    <t>Doug Martin</t>
  </si>
  <si>
    <t>Ezekiel Elliott</t>
  </si>
  <si>
    <t>Ezekial Elliott</t>
  </si>
  <si>
    <t>Dan Marino</t>
  </si>
  <si>
    <t>Randall Cunningham</t>
  </si>
  <si>
    <t>Duece McCallister</t>
  </si>
  <si>
    <t>Arian Foster</t>
  </si>
  <si>
    <t>Demarius Thomas</t>
  </si>
  <si>
    <t>Derrick  Henry</t>
  </si>
  <si>
    <t>Criteria:</t>
  </si>
  <si>
    <t>Players may not have been franchise players, but have been on a team for at least 3 seasons in a row and have</t>
  </si>
  <si>
    <t>made the playoffs at least 3 out of 5 seasons</t>
  </si>
  <si>
    <t>Playoff Record</t>
  </si>
  <si>
    <t>23 - 19</t>
  </si>
  <si>
    <t>39 - 30 - 1</t>
  </si>
  <si>
    <t>9 - 4 - 1</t>
  </si>
  <si>
    <t>33 - 22 - 1</t>
  </si>
  <si>
    <t>38 - 18</t>
  </si>
  <si>
    <t>24 - 16 - 2</t>
  </si>
  <si>
    <t>45 - 53</t>
  </si>
  <si>
    <t>50 - 31 - 3</t>
  </si>
  <si>
    <t>40 - 30</t>
  </si>
  <si>
    <t>13 - 18</t>
  </si>
  <si>
    <t>46 - 37 - 1</t>
  </si>
  <si>
    <t>17 - 21</t>
  </si>
  <si>
    <t>10- 2 - 2</t>
  </si>
  <si>
    <t>40 - 27 - 3</t>
  </si>
  <si>
    <t>18 - 20</t>
  </si>
  <si>
    <t>22 - 20</t>
  </si>
  <si>
    <t>19 - 21</t>
  </si>
  <si>
    <t>28 - 14</t>
  </si>
  <si>
    <t>18 - 23</t>
  </si>
  <si>
    <t>7 - 5 - 2</t>
  </si>
  <si>
    <t>37 - 28 - 5</t>
  </si>
  <si>
    <t>20 - 22</t>
  </si>
  <si>
    <t>29 - 13</t>
  </si>
  <si>
    <t>19 - 23</t>
  </si>
  <si>
    <t>26 - 15 - 1</t>
  </si>
  <si>
    <t>22 - 24</t>
  </si>
  <si>
    <t>25 - 14 - 1</t>
  </si>
  <si>
    <t>21 - 24</t>
  </si>
  <si>
    <t>25 - 16 - 1</t>
  </si>
  <si>
    <t>21 - 27</t>
  </si>
  <si>
    <t>37 - 19</t>
  </si>
  <si>
    <t>24 - 27</t>
  </si>
  <si>
    <t>36 - 19 - 1</t>
  </si>
  <si>
    <t>8 - 4 - 2</t>
  </si>
  <si>
    <t>22 - 16 - 2</t>
  </si>
  <si>
    <t>27 - 30</t>
  </si>
  <si>
    <t>28 - 30</t>
  </si>
  <si>
    <t>Note:</t>
  </si>
  <si>
    <t>Player must have 50 games to to be eligible</t>
  </si>
  <si>
    <t>Honorable mentions</t>
  </si>
  <si>
    <t>Games won</t>
  </si>
  <si>
    <t>Todd Gurley II</t>
  </si>
  <si>
    <t>Jason Elam</t>
  </si>
  <si>
    <t xml:space="preserve">* New Owner now with different franchise </t>
  </si>
  <si>
    <t>Marlins*</t>
  </si>
  <si>
    <t xml:space="preserve">* New Owner now different franchise </t>
  </si>
  <si>
    <t>Texans*</t>
  </si>
  <si>
    <t xml:space="preserve">*New owner now different franchise </t>
  </si>
  <si>
    <t>** New Franchise</t>
  </si>
  <si>
    <t>* New owner now new franchise</t>
  </si>
  <si>
    <t>Mad Dogs</t>
  </si>
  <si>
    <t>Jamarr Chase</t>
  </si>
  <si>
    <t>Josh Allen</t>
  </si>
  <si>
    <t>Austin Ekeler</t>
  </si>
  <si>
    <t>Stephon Diggs</t>
  </si>
  <si>
    <t>Danielle Terwilliger</t>
  </si>
  <si>
    <t>Roasters…5</t>
  </si>
  <si>
    <t>Flood…9 - 4 - 1</t>
  </si>
  <si>
    <t>Dread…81</t>
  </si>
  <si>
    <t>Avalanche…6</t>
  </si>
  <si>
    <t>Avalanche…3 - 11</t>
  </si>
  <si>
    <t>31 - 32</t>
  </si>
  <si>
    <t>Danielle</t>
  </si>
  <si>
    <t>7 Game Win (3), 7 Game Win</t>
  </si>
  <si>
    <t>9 Game Win, 10 Game Win</t>
  </si>
  <si>
    <t>46 - 33</t>
  </si>
  <si>
    <t>32 - 28</t>
  </si>
  <si>
    <t>33 - 24</t>
  </si>
  <si>
    <t>Minnesota Mad Dogs</t>
  </si>
  <si>
    <t>Steamers, Roasters</t>
  </si>
  <si>
    <t>31, 32</t>
  </si>
  <si>
    <t>Patrick Mahomes II</t>
  </si>
  <si>
    <t>40 - 42</t>
  </si>
  <si>
    <t>71 - 35</t>
  </si>
  <si>
    <t>Traded Week 10</t>
  </si>
  <si>
    <t>Patrick Mahomes III</t>
  </si>
  <si>
    <t>Najee Harris</t>
  </si>
  <si>
    <t>James Conner</t>
  </si>
  <si>
    <t>DeVonta Smith</t>
  </si>
  <si>
    <t>TJ Hockenson</t>
  </si>
  <si>
    <t>Nick Folk</t>
  </si>
  <si>
    <t>Cam Akers</t>
  </si>
  <si>
    <t>Tee Higgins</t>
  </si>
  <si>
    <t>Mike Williams</t>
  </si>
  <si>
    <t>Graham Gano</t>
  </si>
  <si>
    <t>Most MVP's</t>
  </si>
  <si>
    <t>Keemam Allen</t>
  </si>
  <si>
    <t>Terri Terwilliger !!!</t>
  </si>
  <si>
    <t>10th</t>
  </si>
  <si>
    <t>100</t>
  </si>
  <si>
    <t>Smashers…5</t>
  </si>
  <si>
    <t>Texans…3</t>
  </si>
  <si>
    <t>Nitro, Mad Dogs…4 - 10</t>
  </si>
  <si>
    <t>Smashers…87</t>
  </si>
  <si>
    <t>32 - 33</t>
  </si>
  <si>
    <t>9 - 25</t>
  </si>
  <si>
    <t>9 - 8</t>
  </si>
  <si>
    <t>Beef, Dread, Dread, Dread</t>
  </si>
  <si>
    <t>7, 14, 32, 33</t>
  </si>
  <si>
    <t>Jalen Hurts</t>
  </si>
  <si>
    <t>Kyren Williams</t>
  </si>
  <si>
    <t>CeeDee Lamb</t>
  </si>
  <si>
    <t>Isaiah Likely</t>
  </si>
  <si>
    <t>Jake Moody</t>
  </si>
  <si>
    <t>Jake Ferguson</t>
  </si>
  <si>
    <t>Cincinnati</t>
  </si>
  <si>
    <t>Justin Fields</t>
  </si>
  <si>
    <t>Ceedee Lamb</t>
  </si>
  <si>
    <t>Leanne Christopher  !!</t>
  </si>
  <si>
    <t>13 - 8</t>
  </si>
  <si>
    <t>9 - 13</t>
  </si>
  <si>
    <t>Season 36</t>
  </si>
  <si>
    <t>Roasters/Texans</t>
  </si>
  <si>
    <r>
      <t>Goldminers/</t>
    </r>
    <r>
      <rPr>
        <sz val="6"/>
        <rFont val="Calibri"/>
        <family val="2"/>
        <scheme val="minor"/>
      </rPr>
      <t>Texans</t>
    </r>
  </si>
  <si>
    <t>Sequan Barkley</t>
  </si>
  <si>
    <t>Justin Jefferson</t>
  </si>
  <si>
    <t>Garrett Wilson</t>
  </si>
  <si>
    <t>48 - 35 - 1</t>
  </si>
  <si>
    <r>
      <rPr>
        <sz val="7"/>
        <rFont val="Arial"/>
        <family val="2"/>
      </rPr>
      <t>8 Game Loss, 9 Game Loss,</t>
    </r>
    <r>
      <rPr>
        <sz val="7"/>
        <color indexed="10"/>
        <rFont val="Arial"/>
        <family val="2"/>
      </rPr>
      <t xml:space="preserve"> 13 Game Loss</t>
    </r>
  </si>
  <si>
    <t xml:space="preserve">3 - 4 </t>
  </si>
  <si>
    <t xml:space="preserve">6 - 1 </t>
  </si>
  <si>
    <t xml:space="preserve">5 - 2 </t>
  </si>
  <si>
    <t>58 - 28</t>
  </si>
  <si>
    <t>27 - 26</t>
  </si>
  <si>
    <t>52 - 23</t>
  </si>
  <si>
    <t>30 - 50</t>
  </si>
  <si>
    <t>88</t>
  </si>
  <si>
    <t>XXXIII</t>
  </si>
  <si>
    <t>57</t>
  </si>
  <si>
    <t>.673</t>
  </si>
  <si>
    <t>43</t>
  </si>
  <si>
    <t>XXIV - XXXII</t>
  </si>
  <si>
    <t>Table-Smashers</t>
  </si>
  <si>
    <t>22</t>
  </si>
  <si>
    <t>48</t>
  </si>
  <si>
    <t>47</t>
  </si>
  <si>
    <t>46</t>
  </si>
  <si>
    <t>45</t>
  </si>
  <si>
    <t>44</t>
  </si>
  <si>
    <t>41</t>
  </si>
  <si>
    <t>40</t>
  </si>
  <si>
    <t>39</t>
  </si>
  <si>
    <t>36</t>
  </si>
  <si>
    <t>33</t>
  </si>
  <si>
    <t>32</t>
  </si>
  <si>
    <t>31</t>
  </si>
  <si>
    <t>30</t>
  </si>
  <si>
    <t>28</t>
  </si>
  <si>
    <t>27</t>
  </si>
  <si>
    <t>26</t>
  </si>
  <si>
    <t>25</t>
  </si>
  <si>
    <t>21</t>
  </si>
  <si>
    <t>19</t>
  </si>
  <si>
    <t>18</t>
  </si>
  <si>
    <t>2</t>
  </si>
  <si>
    <t>1</t>
  </si>
  <si>
    <t>5 Losses</t>
  </si>
  <si>
    <t>Loss 5</t>
  </si>
  <si>
    <t>Loss 4</t>
  </si>
  <si>
    <t>Loss 3</t>
  </si>
  <si>
    <t>Loss 2</t>
  </si>
  <si>
    <t>Loss 1</t>
  </si>
  <si>
    <t>24</t>
  </si>
  <si>
    <t>4 Losses</t>
  </si>
  <si>
    <t>9 - 3 - 2</t>
  </si>
  <si>
    <t>3 Losses</t>
  </si>
  <si>
    <t>2 Losses</t>
  </si>
  <si>
    <t>Losses</t>
  </si>
  <si>
    <t>CJ Stroud</t>
  </si>
  <si>
    <t>Isaah Pacheco</t>
  </si>
  <si>
    <t>Bijan Robinson</t>
  </si>
  <si>
    <t>Travis Etienne Jr</t>
  </si>
  <si>
    <t>Joe Burrow</t>
  </si>
  <si>
    <t>Jahmyr Gibbs</t>
  </si>
  <si>
    <t>Chuba Hubbard</t>
  </si>
  <si>
    <t>Malik Nabers</t>
  </si>
  <si>
    <t>Brock Bowers</t>
  </si>
  <si>
    <t>Brandon Aubrey</t>
  </si>
  <si>
    <t>Kyler Murray</t>
  </si>
  <si>
    <t>Chase Brown</t>
  </si>
  <si>
    <t>Terry McLaurin</t>
  </si>
  <si>
    <t>Nico Collins</t>
  </si>
  <si>
    <t>Trey McBride</t>
  </si>
  <si>
    <t>Goldminers, Roasters… 10 - 4</t>
  </si>
  <si>
    <t>Mustangs...6</t>
  </si>
  <si>
    <t>Smashers...11 - 3</t>
  </si>
  <si>
    <t>Texans…80</t>
  </si>
  <si>
    <t>Roasters…7</t>
  </si>
  <si>
    <t>Smashers…9</t>
  </si>
  <si>
    <t>Mustangs, Mad Dogs, Steamers…2</t>
  </si>
  <si>
    <t>33 - 34</t>
  </si>
  <si>
    <t>Tex</t>
  </si>
  <si>
    <t>Steam</t>
  </si>
  <si>
    <t>Roast</t>
  </si>
  <si>
    <t>Gold</t>
  </si>
  <si>
    <t>Denver 69ers..34</t>
  </si>
  <si>
    <t>Green Bay Avalanche..34</t>
  </si>
  <si>
    <t>San Francisco Goldminers..33</t>
  </si>
  <si>
    <r>
      <t>Dallas Texans..12</t>
    </r>
    <r>
      <rPr>
        <b/>
        <sz val="6"/>
        <color indexed="10"/>
        <rFont val="Arial"/>
        <family val="2"/>
      </rPr>
      <t>**</t>
    </r>
  </si>
  <si>
    <t>Jacksonville Dread..27</t>
  </si>
  <si>
    <t>Oakland Mustangs..19</t>
  </si>
  <si>
    <t>New York Nitro..18</t>
  </si>
  <si>
    <t>Cleveland Steamers..17</t>
  </si>
  <si>
    <t>Baltimore Flood..11</t>
  </si>
  <si>
    <t>Seattle Roasters..4</t>
  </si>
  <si>
    <t>Tennessee Table-Smashers..4</t>
  </si>
  <si>
    <t>Minnesota Mad Dogs - 3</t>
  </si>
  <si>
    <r>
      <t>Dan Viggiano !!!</t>
    </r>
    <r>
      <rPr>
        <b/>
        <sz val="6"/>
        <color indexed="12"/>
        <rFont val="Arial"/>
        <family val="2"/>
      </rPr>
      <t>!!</t>
    </r>
    <r>
      <rPr>
        <b/>
        <sz val="6"/>
        <color rgb="FF0000FF"/>
        <rFont val="Arial"/>
        <family val="2"/>
      </rPr>
      <t>!!</t>
    </r>
  </si>
  <si>
    <t>Justin Vacca !!!!</t>
  </si>
  <si>
    <t>Smashers…3 - 11</t>
  </si>
  <si>
    <t>29 - 27</t>
  </si>
  <si>
    <t>222 - 230 - 10</t>
  </si>
  <si>
    <t>129 - 120 - 3</t>
  </si>
  <si>
    <t>201 - 170 - 7</t>
  </si>
  <si>
    <t>83 - 70 - 1</t>
  </si>
  <si>
    <t>238 - 229 - 9</t>
  </si>
  <si>
    <t>134 - 126 - 6</t>
  </si>
  <si>
    <t>231 - 233 - 12</t>
  </si>
  <si>
    <t>137 - 188 - 11</t>
  </si>
  <si>
    <t>27 - 27 - 2</t>
  </si>
  <si>
    <t>128 - 106 - 4</t>
  </si>
  <si>
    <t>Mustangs, Nitro</t>
  </si>
  <si>
    <t>30, 34</t>
  </si>
  <si>
    <t>80 - 42</t>
  </si>
  <si>
    <t>Tasom Hill</t>
  </si>
  <si>
    <t>55 - 48</t>
  </si>
  <si>
    <t>20</t>
  </si>
  <si>
    <t>18 - 16</t>
  </si>
  <si>
    <t>16 - 18</t>
  </si>
  <si>
    <t>15 - 12 - 1</t>
  </si>
  <si>
    <t>12 - 15 - 1</t>
  </si>
  <si>
    <t>27 - 25 - 2</t>
  </si>
  <si>
    <t>25 - 27 - 2</t>
  </si>
  <si>
    <t>5 - 14</t>
  </si>
  <si>
    <t>14 - 5</t>
  </si>
  <si>
    <t>25 - 11</t>
  </si>
  <si>
    <t>30 - 34 - 3</t>
  </si>
  <si>
    <t>34 - 30 - 3</t>
  </si>
  <si>
    <t>16 - 6 - 2</t>
  </si>
  <si>
    <t>6 - 16 - 2</t>
  </si>
  <si>
    <t>14 - 12 - 1</t>
  </si>
  <si>
    <t>12 - 14 - 1</t>
  </si>
  <si>
    <t>20 - 17 - 1</t>
  </si>
  <si>
    <t>17 - 20 - 1</t>
  </si>
  <si>
    <t>14 - 8</t>
  </si>
  <si>
    <t>8 - 14</t>
  </si>
  <si>
    <t>10 - 13 - 1</t>
  </si>
  <si>
    <t>13 - 10 - 1</t>
  </si>
  <si>
    <t>9 - 17 - 1</t>
  </si>
  <si>
    <t>17 - 9 - 1</t>
  </si>
  <si>
    <t>19 - 16 - 3</t>
  </si>
  <si>
    <t>16 - 19 - 3</t>
  </si>
  <si>
    <t>8 - 9 - 1</t>
  </si>
  <si>
    <t>11 - 11</t>
  </si>
  <si>
    <t>7 - 15 - 2</t>
  </si>
  <si>
    <t>15 - 7 - 2</t>
  </si>
  <si>
    <t>10 - 9</t>
  </si>
  <si>
    <t>17 - 19</t>
  </si>
  <si>
    <t>19 - 17</t>
  </si>
  <si>
    <t>10 - 12</t>
  </si>
  <si>
    <t>11 -6</t>
  </si>
  <si>
    <t>5 - 5 - 1</t>
  </si>
  <si>
    <t>17 -15 - 1</t>
  </si>
  <si>
    <t>15 - 17 - 1</t>
  </si>
  <si>
    <t>9 - 8 - 1</t>
  </si>
  <si>
    <t>31 - 34</t>
  </si>
  <si>
    <t>29 - 34</t>
  </si>
  <si>
    <t>46 - 17</t>
  </si>
  <si>
    <t>58 - 52</t>
  </si>
  <si>
    <t>27 - 20</t>
  </si>
  <si>
    <t>72 - 64</t>
  </si>
  <si>
    <t>202</t>
  </si>
  <si>
    <t>XXXIV</t>
  </si>
  <si>
    <t>1469</t>
  </si>
  <si>
    <t>46.82</t>
  </si>
  <si>
    <t>Regular season total points</t>
  </si>
  <si>
    <r>
      <t xml:space="preserve">John Shepard </t>
    </r>
    <r>
      <rPr>
        <b/>
        <sz val="6"/>
        <color indexed="12"/>
        <rFont val="Arial"/>
        <family val="2"/>
      </rPr>
      <t>!</t>
    </r>
    <r>
      <rPr>
        <b/>
        <sz val="6"/>
        <color rgb="FF0000FF"/>
        <rFont val="Arial"/>
        <family val="2"/>
      </rPr>
      <t>!</t>
    </r>
  </si>
  <si>
    <t>162</t>
  </si>
  <si>
    <t>106 - 56, Championship  &amp; Fantasy Bowl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</si>
</sst>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6"/>
      <color indexed="10"/>
      <name val="Arial"/>
      <family val="2"/>
    </font>
    <font>
      <b/>
      <sz val="6"/>
      <color indexed="12"/>
      <name val="Arial"/>
      <family val="2"/>
    </font>
    <font>
      <b/>
      <sz val="7"/>
      <color indexed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indexed="10"/>
      <name val="Arial"/>
      <family val="2"/>
    </font>
    <font>
      <b/>
      <sz val="6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b/>
      <u/>
      <sz val="1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7"/>
      <color indexed="12"/>
      <name val="Arial"/>
      <family val="2"/>
    </font>
    <font>
      <sz val="7"/>
      <color rgb="FF33CCCC"/>
      <name val="Arial"/>
      <family val="2"/>
    </font>
    <font>
      <b/>
      <sz val="7"/>
      <color rgb="FF0000FF"/>
      <name val="Arial"/>
      <family val="2"/>
    </font>
    <font>
      <b/>
      <sz val="7"/>
      <color rgb="FFFF0000"/>
      <name val="Arial"/>
      <family val="2"/>
    </font>
    <font>
      <sz val="7"/>
      <color indexed="49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sz val="6"/>
      <color rgb="FFFF0000"/>
      <name val="Arial"/>
      <family val="2"/>
    </font>
    <font>
      <sz val="6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6"/>
      <color theme="1"/>
      <name val="Arial"/>
      <family val="2"/>
    </font>
    <font>
      <sz val="6"/>
      <color indexed="12"/>
      <name val="Arial"/>
      <family val="2"/>
    </font>
    <font>
      <sz val="5"/>
      <color rgb="FFFF0000"/>
      <name val="Arial"/>
      <family val="2"/>
    </font>
    <font>
      <b/>
      <sz val="6"/>
      <color indexed="8"/>
      <name val="Arial"/>
      <family val="2"/>
    </font>
    <font>
      <b/>
      <sz val="5"/>
      <name val="Arial"/>
      <family val="2"/>
    </font>
    <font>
      <sz val="6"/>
      <color rgb="FF0000FF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8"/>
      <color indexed="10"/>
      <name val="Arial"/>
      <family val="2"/>
    </font>
    <font>
      <b/>
      <sz val="8"/>
      <color indexed="12"/>
      <name val="Arial"/>
      <family val="2"/>
    </font>
    <font>
      <b/>
      <sz val="8"/>
      <color rgb="FF008000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indexed="17"/>
      <name val="Arial"/>
      <family val="2"/>
    </font>
    <font>
      <sz val="8"/>
      <color indexed="10"/>
      <name val="Arial"/>
      <family val="2"/>
    </font>
    <font>
      <b/>
      <sz val="7"/>
      <color indexed="8"/>
      <name val="Arial"/>
      <family val="2"/>
    </font>
    <font>
      <b/>
      <sz val="7"/>
      <color rgb="FF00000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9"/>
      <color rgb="FF0000FF"/>
      <name val="Arial"/>
      <family val="2"/>
    </font>
    <font>
      <sz val="16"/>
      <name val="Arial"/>
      <family val="2"/>
    </font>
    <font>
      <sz val="8"/>
      <color rgb="FF0000FF"/>
      <name val="Arial"/>
      <family val="2"/>
    </font>
    <font>
      <sz val="6"/>
      <name val="Times New Roman"/>
      <family val="1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u/>
      <sz val="8"/>
      <color indexed="12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6"/>
      <color rgb="FF0000FF"/>
      <name val="Arial"/>
      <family val="2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7"/>
      <color rgb="FFFF0000"/>
      <name val="Arial"/>
      <family val="2"/>
    </font>
    <font>
      <sz val="7"/>
      <color indexed="10"/>
      <name val="Arial"/>
      <family val="2"/>
    </font>
    <font>
      <b/>
      <sz val="6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0" fontId="14" fillId="0" borderId="0"/>
    <xf numFmtId="0" fontId="1" fillId="0" borderId="0"/>
  </cellStyleXfs>
  <cellXfs count="4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0" xfId="0" applyFont="1"/>
    <xf numFmtId="0" fontId="9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49" fontId="9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0" borderId="0" xfId="0" applyFont="1"/>
    <xf numFmtId="0" fontId="13" fillId="5" borderId="0" xfId="0" applyFont="1" applyFill="1"/>
    <xf numFmtId="0" fontId="14" fillId="0" borderId="0" xfId="0" applyFont="1"/>
    <xf numFmtId="0" fontId="14" fillId="5" borderId="0" xfId="0" applyFont="1" applyFill="1"/>
    <xf numFmtId="0" fontId="14" fillId="7" borderId="0" xfId="0" applyFont="1" applyFill="1"/>
    <xf numFmtId="0" fontId="14" fillId="6" borderId="0" xfId="0" applyFont="1" applyFill="1"/>
    <xf numFmtId="0" fontId="15" fillId="0" borderId="0" xfId="0" applyFont="1"/>
    <xf numFmtId="0" fontId="5" fillId="5" borderId="0" xfId="0" applyFont="1" applyFill="1"/>
    <xf numFmtId="0" fontId="0" fillId="5" borderId="0" xfId="0" applyFill="1"/>
    <xf numFmtId="0" fontId="0" fillId="6" borderId="0" xfId="0" applyFill="1"/>
    <xf numFmtId="0" fontId="14" fillId="8" borderId="0" xfId="0" applyFont="1" applyFill="1"/>
    <xf numFmtId="0" fontId="16" fillId="0" borderId="0" xfId="0" applyFont="1"/>
    <xf numFmtId="0" fontId="5" fillId="8" borderId="0" xfId="0" applyFont="1" applyFill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7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1" applyFont="1" applyAlignment="1">
      <alignment horizontal="center"/>
    </xf>
    <xf numFmtId="49" fontId="20" fillId="0" borderId="0" xfId="1" applyNumberFormat="1" applyFont="1" applyAlignment="1">
      <alignment horizontal="center"/>
    </xf>
    <xf numFmtId="49" fontId="19" fillId="0" borderId="0" xfId="1" applyNumberFormat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/>
    <xf numFmtId="49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1" applyFont="1" applyAlignment="1">
      <alignment horizontal="center"/>
    </xf>
    <xf numFmtId="49" fontId="21" fillId="0" borderId="0" xfId="1" applyNumberFormat="1" applyFont="1"/>
    <xf numFmtId="0" fontId="21" fillId="2" borderId="0" xfId="1" applyFont="1" applyFill="1"/>
    <xf numFmtId="0" fontId="21" fillId="0" borderId="0" xfId="0" applyFont="1"/>
    <xf numFmtId="0" fontId="22" fillId="0" borderId="0" xfId="0" applyFont="1"/>
    <xf numFmtId="0" fontId="2" fillId="0" borderId="0" xfId="0" applyFont="1"/>
    <xf numFmtId="0" fontId="23" fillId="0" borderId="0" xfId="0" applyFont="1"/>
    <xf numFmtId="49" fontId="3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  <xf numFmtId="0" fontId="28" fillId="0" borderId="0" xfId="0" applyFont="1" applyAlignment="1">
      <alignment horizontal="center"/>
    </xf>
    <xf numFmtId="49" fontId="5" fillId="0" borderId="0" xfId="0" applyNumberFormat="1" applyFont="1"/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5" fillId="0" borderId="0" xfId="0" applyNumberFormat="1" applyFont="1"/>
    <xf numFmtId="49" fontId="28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left"/>
    </xf>
    <xf numFmtId="1" fontId="0" fillId="0" borderId="0" xfId="0" applyNumberFormat="1"/>
    <xf numFmtId="49" fontId="29" fillId="0" borderId="1" xfId="0" applyNumberFormat="1" applyFont="1" applyBorder="1" applyAlignment="1">
      <alignment horizontal="center"/>
    </xf>
    <xf numFmtId="49" fontId="9" fillId="9" borderId="1" xfId="0" applyNumberFormat="1" applyFont="1" applyFill="1" applyBorder="1" applyAlignment="1">
      <alignment horizontal="center"/>
    </xf>
    <xf numFmtId="49" fontId="11" fillId="9" borderId="1" xfId="0" applyNumberFormat="1" applyFont="1" applyFill="1" applyBorder="1" applyAlignment="1">
      <alignment horizontal="center"/>
    </xf>
    <xf numFmtId="49" fontId="30" fillId="9" borderId="1" xfId="0" applyNumberFormat="1" applyFont="1" applyFill="1" applyBorder="1" applyAlignment="1">
      <alignment horizontal="center"/>
    </xf>
    <xf numFmtId="49" fontId="11" fillId="9" borderId="2" xfId="0" applyNumberFormat="1" applyFont="1" applyFill="1" applyBorder="1" applyAlignment="1">
      <alignment horizontal="center"/>
    </xf>
    <xf numFmtId="0" fontId="9" fillId="9" borderId="1" xfId="0" applyFont="1" applyFill="1" applyBorder="1"/>
    <xf numFmtId="0" fontId="9" fillId="9" borderId="0" xfId="0" applyFont="1" applyFill="1" applyAlignment="1">
      <alignment horizontal="center"/>
    </xf>
    <xf numFmtId="49" fontId="30" fillId="9" borderId="0" xfId="0" applyNumberFormat="1" applyFont="1" applyFill="1" applyAlignment="1">
      <alignment horizontal="center"/>
    </xf>
    <xf numFmtId="49" fontId="29" fillId="9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49" fontId="31" fillId="5" borderId="1" xfId="0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49" fontId="6" fillId="5" borderId="2" xfId="0" applyNumberFormat="1" applyFont="1" applyFill="1" applyBorder="1" applyAlignment="1">
      <alignment horizontal="center"/>
    </xf>
    <xf numFmtId="49" fontId="31" fillId="6" borderId="1" xfId="0" applyNumberFormat="1" applyFont="1" applyFill="1" applyBorder="1" applyAlignment="1">
      <alignment horizontal="center"/>
    </xf>
    <xf numFmtId="49" fontId="31" fillId="0" borderId="1" xfId="0" applyNumberFormat="1" applyFont="1" applyBorder="1" applyAlignment="1">
      <alignment horizontal="center"/>
    </xf>
    <xf numFmtId="49" fontId="31" fillId="10" borderId="1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6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6" borderId="2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49" fontId="31" fillId="11" borderId="1" xfId="0" applyNumberFormat="1" applyFont="1" applyFill="1" applyBorder="1" applyAlignment="1">
      <alignment horizontal="center"/>
    </xf>
    <xf numFmtId="49" fontId="31" fillId="12" borderId="1" xfId="0" applyNumberFormat="1" applyFont="1" applyFill="1" applyBorder="1" applyAlignment="1">
      <alignment horizontal="center"/>
    </xf>
    <xf numFmtId="49" fontId="9" fillId="11" borderId="1" xfId="0" applyNumberFormat="1" applyFont="1" applyFill="1" applyBorder="1" applyAlignment="1">
      <alignment horizontal="center"/>
    </xf>
    <xf numFmtId="49" fontId="31" fillId="13" borderId="1" xfId="0" applyNumberFormat="1" applyFont="1" applyFill="1" applyBorder="1" applyAlignment="1">
      <alignment horizontal="center"/>
    </xf>
    <xf numFmtId="49" fontId="9" fillId="11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/>
    </xf>
    <xf numFmtId="49" fontId="6" fillId="6" borderId="2" xfId="0" applyNumberFormat="1" applyFont="1" applyFill="1" applyBorder="1" applyAlignment="1">
      <alignment horizontal="center"/>
    </xf>
    <xf numFmtId="49" fontId="9" fillId="13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/>
    </xf>
    <xf numFmtId="49" fontId="9" fillId="11" borderId="3" xfId="0" applyNumberFormat="1" applyFont="1" applyFill="1" applyBorder="1" applyAlignment="1">
      <alignment horizontal="center"/>
    </xf>
    <xf numFmtId="49" fontId="6" fillId="6" borderId="3" xfId="0" applyNumberFormat="1" applyFont="1" applyFill="1" applyBorder="1" applyAlignment="1">
      <alignment horizontal="center"/>
    </xf>
    <xf numFmtId="49" fontId="9" fillId="6" borderId="3" xfId="0" applyNumberFormat="1" applyFont="1" applyFill="1" applyBorder="1" applyAlignment="1">
      <alignment horizontal="center"/>
    </xf>
    <xf numFmtId="49" fontId="6" fillId="5" borderId="3" xfId="0" applyNumberFormat="1" applyFont="1" applyFill="1" applyBorder="1" applyAlignment="1">
      <alignment horizontal="center"/>
    </xf>
    <xf numFmtId="49" fontId="9" fillId="13" borderId="3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0" borderId="0" xfId="0" applyNumberFormat="1"/>
    <xf numFmtId="49" fontId="5" fillId="12" borderId="0" xfId="0" applyNumberFormat="1" applyFont="1" applyFill="1" applyAlignment="1">
      <alignment horizontal="left"/>
    </xf>
    <xf numFmtId="49" fontId="3" fillId="12" borderId="0" xfId="0" applyNumberFormat="1" applyFont="1" applyFill="1" applyAlignment="1">
      <alignment horizontal="center"/>
    </xf>
    <xf numFmtId="49" fontId="5" fillId="10" borderId="0" xfId="0" applyNumberFormat="1" applyFont="1" applyFill="1" applyAlignment="1">
      <alignment horizontal="left"/>
    </xf>
    <xf numFmtId="0" fontId="32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2" fillId="14" borderId="0" xfId="0" applyFont="1" applyFill="1" applyAlignment="1">
      <alignment horizontal="center"/>
    </xf>
    <xf numFmtId="0" fontId="32" fillId="15" borderId="0" xfId="0" applyFont="1" applyFill="1" applyAlignment="1">
      <alignment horizontal="center"/>
    </xf>
    <xf numFmtId="0" fontId="3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9" fontId="35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"/>
    </xf>
    <xf numFmtId="49" fontId="10" fillId="10" borderId="0" xfId="0" applyNumberFormat="1" applyFont="1" applyFill="1" applyAlignment="1">
      <alignment horizontal="center"/>
    </xf>
    <xf numFmtId="49" fontId="37" fillId="0" borderId="0" xfId="0" applyNumberFormat="1" applyFont="1" applyAlignment="1">
      <alignment horizontal="center"/>
    </xf>
    <xf numFmtId="49" fontId="10" fillId="11" borderId="0" xfId="0" applyNumberFormat="1" applyFont="1" applyFill="1" applyAlignment="1">
      <alignment horizontal="center"/>
    </xf>
    <xf numFmtId="49" fontId="38" fillId="0" borderId="0" xfId="0" applyNumberFormat="1" applyFont="1"/>
    <xf numFmtId="0" fontId="36" fillId="0" borderId="0" xfId="0" applyFont="1" applyAlignment="1">
      <alignment horizontal="center"/>
    </xf>
    <xf numFmtId="49" fontId="39" fillId="0" borderId="0" xfId="0" applyNumberFormat="1" applyFont="1" applyAlignment="1">
      <alignment horizontal="center"/>
    </xf>
    <xf numFmtId="49" fontId="38" fillId="0" borderId="0" xfId="0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16" borderId="0" xfId="0" applyFill="1" applyAlignment="1">
      <alignment horizontal="center"/>
    </xf>
    <xf numFmtId="0" fontId="0" fillId="16" borderId="0" xfId="0" applyFill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16" borderId="0" xfId="0" applyFont="1" applyFill="1" applyAlignment="1">
      <alignment horizontal="center"/>
    </xf>
    <xf numFmtId="0" fontId="17" fillId="16" borderId="0" xfId="0" applyFont="1" applyFill="1" applyAlignment="1">
      <alignment horizontal="center"/>
    </xf>
    <xf numFmtId="0" fontId="14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0" fillId="16" borderId="0" xfId="0" applyFill="1" applyAlignment="1">
      <alignment horizontal="right"/>
    </xf>
    <xf numFmtId="0" fontId="0" fillId="16" borderId="0" xfId="0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41" fillId="17" borderId="0" xfId="0" applyFont="1" applyFill="1"/>
    <xf numFmtId="0" fontId="41" fillId="17" borderId="0" xfId="0" applyFont="1" applyFill="1" applyAlignment="1">
      <alignment horizontal="left"/>
    </xf>
    <xf numFmtId="0" fontId="41" fillId="17" borderId="0" xfId="0" applyFont="1" applyFill="1" applyAlignment="1">
      <alignment horizontal="right"/>
    </xf>
    <xf numFmtId="0" fontId="41" fillId="17" borderId="0" xfId="0" applyFont="1" applyFill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17" borderId="0" xfId="0" applyFont="1" applyFill="1"/>
    <xf numFmtId="0" fontId="5" fillId="18" borderId="0" xfId="0" applyFont="1" applyFill="1" applyAlignment="1">
      <alignment horizontal="center"/>
    </xf>
    <xf numFmtId="0" fontId="5" fillId="18" borderId="0" xfId="0" applyFont="1" applyFill="1" applyAlignment="1">
      <alignment horizontal="right"/>
    </xf>
    <xf numFmtId="0" fontId="5" fillId="18" borderId="0" xfId="0" applyFont="1" applyFill="1"/>
    <xf numFmtId="0" fontId="0" fillId="17" borderId="0" xfId="0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164" fontId="28" fillId="0" borderId="0" xfId="0" applyNumberFormat="1" applyFont="1" applyAlignment="1">
      <alignment horizontal="center"/>
    </xf>
    <xf numFmtId="164" fontId="5" fillId="19" borderId="0" xfId="0" applyNumberFormat="1" applyFont="1" applyFill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5" fillId="0" borderId="0" xfId="0" applyFont="1"/>
    <xf numFmtId="0" fontId="46" fillId="0" borderId="0" xfId="0" applyFont="1" applyAlignment="1">
      <alignment horizontal="center"/>
    </xf>
    <xf numFmtId="164" fontId="47" fillId="19" borderId="0" xfId="0" applyNumberFormat="1" applyFont="1" applyFill="1" applyAlignment="1">
      <alignment horizontal="center"/>
    </xf>
    <xf numFmtId="0" fontId="42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46" fillId="0" borderId="0" xfId="0" applyFont="1"/>
    <xf numFmtId="0" fontId="0" fillId="17" borderId="0" xfId="0" applyFill="1" applyAlignment="1">
      <alignment horizontal="right"/>
    </xf>
    <xf numFmtId="0" fontId="0" fillId="17" borderId="0" xfId="0" applyFill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5" fillId="20" borderId="0" xfId="0" applyFont="1" applyFill="1"/>
    <xf numFmtId="0" fontId="5" fillId="21" borderId="0" xfId="0" applyFont="1" applyFill="1"/>
    <xf numFmtId="0" fontId="5" fillId="20" borderId="0" xfId="0" applyFont="1" applyFill="1" applyAlignment="1">
      <alignment horizontal="center"/>
    </xf>
    <xf numFmtId="0" fontId="5" fillId="20" borderId="0" xfId="0" applyFont="1" applyFill="1" applyAlignment="1">
      <alignment horizontal="right"/>
    </xf>
    <xf numFmtId="0" fontId="5" fillId="17" borderId="0" xfId="0" applyFont="1" applyFill="1" applyAlignment="1">
      <alignment horizontal="center"/>
    </xf>
    <xf numFmtId="0" fontId="5" fillId="17" borderId="0" xfId="0" applyFont="1" applyFill="1" applyAlignment="1">
      <alignment horizontal="right"/>
    </xf>
    <xf numFmtId="0" fontId="5" fillId="21" borderId="0" xfId="0" applyFont="1" applyFill="1" applyAlignment="1">
      <alignment horizontal="center"/>
    </xf>
    <xf numFmtId="0" fontId="5" fillId="21" borderId="0" xfId="0" applyFont="1" applyFill="1" applyAlignment="1">
      <alignment horizontal="right"/>
    </xf>
    <xf numFmtId="0" fontId="41" fillId="0" borderId="0" xfId="0" applyFont="1" applyAlignment="1">
      <alignment horizontal="left"/>
    </xf>
    <xf numFmtId="164" fontId="41" fillId="0" borderId="0" xfId="0" applyNumberFormat="1" applyFont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right"/>
    </xf>
    <xf numFmtId="49" fontId="28" fillId="0" borderId="0" xfId="0" applyNumberFormat="1" applyFont="1" applyAlignment="1">
      <alignment horizontal="center"/>
    </xf>
    <xf numFmtId="49" fontId="46" fillId="0" borderId="0" xfId="0" applyNumberFormat="1" applyFont="1" applyAlignment="1">
      <alignment horizontal="center"/>
    </xf>
    <xf numFmtId="49" fontId="5" fillId="22" borderId="0" xfId="0" applyNumberFormat="1" applyFont="1" applyFill="1" applyAlignment="1">
      <alignment horizontal="center"/>
    </xf>
    <xf numFmtId="49" fontId="5" fillId="23" borderId="0" xfId="0" applyNumberFormat="1" applyFont="1" applyFill="1" applyAlignment="1">
      <alignment horizontal="center"/>
    </xf>
    <xf numFmtId="49" fontId="5" fillId="24" borderId="0" xfId="0" applyNumberFormat="1" applyFont="1" applyFill="1" applyAlignment="1">
      <alignment horizontal="center"/>
    </xf>
    <xf numFmtId="49" fontId="47" fillId="0" borderId="0" xfId="0" applyNumberFormat="1" applyFont="1"/>
    <xf numFmtId="49" fontId="49" fillId="0" borderId="0" xfId="0" applyNumberFormat="1" applyFont="1"/>
    <xf numFmtId="164" fontId="49" fillId="0" borderId="0" xfId="0" applyNumberFormat="1" applyFont="1" applyAlignment="1">
      <alignment horizontal="center"/>
    </xf>
    <xf numFmtId="49" fontId="5" fillId="25" borderId="0" xfId="0" applyNumberFormat="1" applyFont="1" applyFill="1" applyAlignment="1">
      <alignment horizontal="center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164" fontId="47" fillId="0" borderId="0" xfId="0" applyNumberFormat="1" applyFont="1" applyAlignment="1">
      <alignment horizontal="center"/>
    </xf>
    <xf numFmtId="0" fontId="5" fillId="22" borderId="0" xfId="0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50" fillId="22" borderId="0" xfId="0" applyNumberFormat="1" applyFont="1" applyFill="1" applyAlignment="1">
      <alignment horizontal="center"/>
    </xf>
    <xf numFmtId="49" fontId="50" fillId="26" borderId="0" xfId="0" applyNumberFormat="1" applyFont="1" applyFill="1" applyAlignment="1">
      <alignment horizontal="center"/>
    </xf>
    <xf numFmtId="49" fontId="50" fillId="27" borderId="0" xfId="0" applyNumberFormat="1" applyFont="1" applyFill="1" applyAlignment="1">
      <alignment horizontal="center"/>
    </xf>
    <xf numFmtId="49" fontId="50" fillId="24" borderId="0" xfId="0" applyNumberFormat="1" applyFont="1" applyFill="1" applyAlignment="1">
      <alignment horizontal="center"/>
    </xf>
    <xf numFmtId="49" fontId="2" fillId="22" borderId="0" xfId="0" applyNumberFormat="1" applyFont="1" applyFill="1" applyAlignment="1">
      <alignment horizontal="center"/>
    </xf>
    <xf numFmtId="49" fontId="51" fillId="0" borderId="0" xfId="0" applyNumberFormat="1" applyFont="1" applyAlignment="1">
      <alignment horizontal="center"/>
    </xf>
    <xf numFmtId="49" fontId="2" fillId="25" borderId="0" xfId="0" applyNumberFormat="1" applyFont="1" applyFill="1" applyAlignment="1">
      <alignment horizontal="center"/>
    </xf>
    <xf numFmtId="49" fontId="50" fillId="28" borderId="0" xfId="0" applyNumberFormat="1" applyFont="1" applyFill="1" applyAlignment="1">
      <alignment horizontal="center"/>
    </xf>
    <xf numFmtId="49" fontId="50" fillId="0" borderId="0" xfId="0" applyNumberFormat="1" applyFont="1" applyAlignment="1">
      <alignment horizontal="center"/>
    </xf>
    <xf numFmtId="49" fontId="2" fillId="24" borderId="0" xfId="0" applyNumberFormat="1" applyFont="1" applyFill="1" applyAlignment="1">
      <alignment horizontal="center"/>
    </xf>
    <xf numFmtId="49" fontId="50" fillId="10" borderId="0" xfId="0" applyNumberFormat="1" applyFont="1" applyFill="1" applyAlignment="1">
      <alignment horizontal="center"/>
    </xf>
    <xf numFmtId="49" fontId="2" fillId="26" borderId="0" xfId="0" applyNumberFormat="1" applyFont="1" applyFill="1" applyAlignment="1">
      <alignment horizontal="center"/>
    </xf>
    <xf numFmtId="49" fontId="2" fillId="29" borderId="0" xfId="0" applyNumberFormat="1" applyFont="1" applyFill="1" applyAlignment="1">
      <alignment horizontal="center"/>
    </xf>
    <xf numFmtId="0" fontId="28" fillId="0" borderId="0" xfId="0" applyFont="1"/>
    <xf numFmtId="49" fontId="2" fillId="28" borderId="0" xfId="0" applyNumberFormat="1" applyFont="1" applyFill="1" applyAlignment="1">
      <alignment horizontal="center"/>
    </xf>
    <xf numFmtId="49" fontId="2" fillId="0" borderId="0" xfId="0" applyNumberFormat="1" applyFont="1"/>
    <xf numFmtId="49" fontId="22" fillId="30" borderId="0" xfId="0" applyNumberFormat="1" applyFont="1" applyFill="1" applyAlignment="1">
      <alignment horizontal="center"/>
    </xf>
    <xf numFmtId="0" fontId="52" fillId="17" borderId="0" xfId="0" applyFont="1" applyFill="1"/>
    <xf numFmtId="0" fontId="52" fillId="11" borderId="0" xfId="0" applyFont="1" applyFill="1"/>
    <xf numFmtId="0" fontId="52" fillId="10" borderId="0" xfId="0" applyFont="1" applyFill="1"/>
    <xf numFmtId="0" fontId="52" fillId="17" borderId="0" xfId="0" applyFont="1" applyFill="1" applyAlignment="1">
      <alignment horizontal="center"/>
    </xf>
    <xf numFmtId="0" fontId="52" fillId="0" borderId="0" xfId="0" applyFont="1"/>
    <xf numFmtId="0" fontId="28" fillId="17" borderId="0" xfId="0" applyFont="1" applyFill="1"/>
    <xf numFmtId="0" fontId="28" fillId="17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21" borderId="0" xfId="0" applyFill="1"/>
    <xf numFmtId="0" fontId="52" fillId="21" borderId="0" xfId="0" applyFont="1" applyFill="1"/>
    <xf numFmtId="0" fontId="52" fillId="21" borderId="0" xfId="0" applyFont="1" applyFill="1" applyAlignment="1">
      <alignment horizontal="center"/>
    </xf>
    <xf numFmtId="0" fontId="53" fillId="0" borderId="0" xfId="0" applyFont="1"/>
    <xf numFmtId="0" fontId="53" fillId="21" borderId="0" xfId="0" applyFont="1" applyFill="1"/>
    <xf numFmtId="0" fontId="53" fillId="21" borderId="0" xfId="0" applyFont="1" applyFill="1" applyAlignment="1">
      <alignment horizontal="center"/>
    </xf>
    <xf numFmtId="0" fontId="53" fillId="0" borderId="0" xfId="0" applyFont="1" applyAlignment="1">
      <alignment horizontal="center"/>
    </xf>
    <xf numFmtId="0" fontId="15" fillId="21" borderId="0" xfId="0" applyFont="1" applyFill="1"/>
    <xf numFmtId="0" fontId="54" fillId="0" borderId="0" xfId="0" applyFont="1" applyAlignment="1">
      <alignment horizontal="center"/>
    </xf>
    <xf numFmtId="0" fontId="15" fillId="21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0" fontId="52" fillId="0" borderId="0" xfId="0" applyFont="1" applyAlignment="1">
      <alignment horizontal="center"/>
    </xf>
    <xf numFmtId="0" fontId="28" fillId="21" borderId="0" xfId="0" applyFont="1" applyFill="1"/>
    <xf numFmtId="0" fontId="28" fillId="21" borderId="0" xfId="0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14" fillId="17" borderId="0" xfId="0" applyFont="1" applyFill="1" applyAlignment="1">
      <alignment horizontal="center"/>
    </xf>
    <xf numFmtId="0" fontId="14" fillId="17" borderId="0" xfId="0" applyFont="1" applyFill="1"/>
    <xf numFmtId="49" fontId="14" fillId="17" borderId="0" xfId="0" applyNumberFormat="1" applyFont="1" applyFill="1" applyAlignment="1">
      <alignment horizontal="center"/>
    </xf>
    <xf numFmtId="0" fontId="0" fillId="17" borderId="0" xfId="0" applyFill="1" applyAlignment="1">
      <alignment horizontal="left"/>
    </xf>
    <xf numFmtId="49" fontId="0" fillId="17" borderId="0" xfId="0" applyNumberFormat="1" applyFill="1" applyAlignment="1">
      <alignment horizontal="center"/>
    </xf>
    <xf numFmtId="16" fontId="14" fillId="0" borderId="0" xfId="0" applyNumberFormat="1" applyFont="1" applyAlignment="1">
      <alignment horizontal="center"/>
    </xf>
    <xf numFmtId="49" fontId="0" fillId="21" borderId="0" xfId="0" applyNumberFormat="1" applyFill="1" applyAlignment="1">
      <alignment horizontal="center"/>
    </xf>
    <xf numFmtId="0" fontId="0" fillId="21" borderId="0" xfId="0" applyFill="1" applyAlignment="1">
      <alignment horizontal="left"/>
    </xf>
    <xf numFmtId="0" fontId="55" fillId="5" borderId="0" xfId="0" applyFont="1" applyFill="1" applyAlignment="1">
      <alignment horizontal="left"/>
    </xf>
    <xf numFmtId="0" fontId="55" fillId="5" borderId="0" xfId="0" applyFont="1" applyFill="1" applyAlignment="1">
      <alignment horizontal="center"/>
    </xf>
    <xf numFmtId="0" fontId="55" fillId="0" borderId="0" xfId="0" applyFont="1" applyAlignment="1">
      <alignment horizontal="left"/>
    </xf>
    <xf numFmtId="0" fontId="15" fillId="5" borderId="0" xfId="0" applyFont="1" applyFill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6" borderId="0" xfId="0" applyFont="1" applyFill="1"/>
    <xf numFmtId="0" fontId="15" fillId="5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5" fillId="0" borderId="7" xfId="0" applyFont="1" applyBorder="1" applyAlignment="1">
      <alignment horizontal="center"/>
    </xf>
    <xf numFmtId="0" fontId="49" fillId="0" borderId="0" xfId="0" applyFont="1"/>
    <xf numFmtId="0" fontId="56" fillId="0" borderId="0" xfId="0" applyFont="1" applyAlignment="1">
      <alignment horizontal="right"/>
    </xf>
    <xf numFmtId="0" fontId="56" fillId="0" borderId="0" xfId="0" applyFont="1"/>
    <xf numFmtId="0" fontId="47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5" fontId="24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3" fillId="0" borderId="0" xfId="0" applyNumberFormat="1" applyFont="1" applyAlignment="1">
      <alignment horizontal="center"/>
    </xf>
    <xf numFmtId="0" fontId="13" fillId="2" borderId="0" xfId="0" applyFont="1" applyFill="1"/>
    <xf numFmtId="0" fontId="9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166" fontId="38" fillId="0" borderId="0" xfId="0" applyNumberFormat="1" applyFont="1" applyAlignment="1">
      <alignment horizontal="center"/>
    </xf>
    <xf numFmtId="10" fontId="38" fillId="0" borderId="0" xfId="0" applyNumberFormat="1" applyFont="1" applyAlignment="1">
      <alignment horizontal="center"/>
    </xf>
    <xf numFmtId="0" fontId="38" fillId="2" borderId="0" xfId="0" applyFont="1" applyFill="1" applyAlignment="1">
      <alignment horizontal="center"/>
    </xf>
    <xf numFmtId="0" fontId="57" fillId="0" borderId="0" xfId="0" applyFont="1" applyAlignment="1">
      <alignment horizontal="left"/>
    </xf>
    <xf numFmtId="166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2" borderId="0" xfId="0" applyFont="1" applyFill="1"/>
    <xf numFmtId="166" fontId="30" fillId="0" borderId="0" xfId="0" applyNumberFormat="1" applyFont="1" applyAlignment="1">
      <alignment horizontal="center"/>
    </xf>
    <xf numFmtId="10" fontId="30" fillId="0" borderId="0" xfId="0" applyNumberFormat="1" applyFont="1" applyAlignment="1">
      <alignment horizontal="center"/>
    </xf>
    <xf numFmtId="0" fontId="12" fillId="31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0" fontId="9" fillId="2" borderId="0" xfId="0" applyNumberFormat="1" applyFont="1" applyFill="1" applyAlignment="1">
      <alignment horizontal="center"/>
    </xf>
    <xf numFmtId="0" fontId="29" fillId="0" borderId="0" xfId="0" applyFont="1"/>
    <xf numFmtId="0" fontId="29" fillId="2" borderId="0" xfId="0" applyFont="1" applyFill="1"/>
    <xf numFmtId="166" fontId="12" fillId="3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6" fontId="14" fillId="0" borderId="0" xfId="0" applyNumberFormat="1" applyFont="1" applyAlignment="1">
      <alignment horizontal="center"/>
    </xf>
    <xf numFmtId="49" fontId="40" fillId="0" borderId="0" xfId="0" applyNumberFormat="1" applyFont="1" applyAlignment="1">
      <alignment horizontal="center"/>
    </xf>
    <xf numFmtId="49" fontId="9" fillId="0" borderId="0" xfId="0" applyNumberFormat="1" applyFont="1"/>
    <xf numFmtId="49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0" fontId="28" fillId="32" borderId="0" xfId="0" applyFont="1" applyFill="1" applyAlignment="1">
      <alignment horizontal="center"/>
    </xf>
    <xf numFmtId="0" fontId="58" fillId="32" borderId="0" xfId="0" applyFont="1" applyFill="1" applyAlignment="1">
      <alignment horizontal="left"/>
    </xf>
    <xf numFmtId="0" fontId="28" fillId="32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32" borderId="0" xfId="0" applyFont="1" applyFill="1"/>
    <xf numFmtId="0" fontId="5" fillId="32" borderId="0" xfId="0" applyFont="1" applyFill="1"/>
    <xf numFmtId="0" fontId="49" fillId="0" borderId="0" xfId="0" applyFont="1" applyAlignment="1">
      <alignment horizontal="center"/>
    </xf>
    <xf numFmtId="0" fontId="5" fillId="32" borderId="0" xfId="0" applyFont="1" applyFill="1" applyAlignment="1">
      <alignment horizontal="center"/>
    </xf>
    <xf numFmtId="0" fontId="5" fillId="33" borderId="0" xfId="0" applyFont="1" applyFill="1" applyAlignment="1">
      <alignment horizontal="center"/>
    </xf>
    <xf numFmtId="0" fontId="49" fillId="33" borderId="0" xfId="0" applyFont="1" applyFill="1" applyAlignment="1">
      <alignment horizontal="center"/>
    </xf>
    <xf numFmtId="0" fontId="58" fillId="32" borderId="0" xfId="0" applyFont="1" applyFill="1"/>
    <xf numFmtId="0" fontId="59" fillId="34" borderId="0" xfId="0" applyFont="1" applyFill="1" applyAlignment="1">
      <alignment horizontal="left"/>
    </xf>
    <xf numFmtId="0" fontId="49" fillId="34" borderId="0" xfId="0" applyFont="1" applyFill="1" applyAlignment="1">
      <alignment horizontal="center"/>
    </xf>
    <xf numFmtId="0" fontId="5" fillId="34" borderId="0" xfId="0" applyFont="1" applyFill="1"/>
    <xf numFmtId="0" fontId="5" fillId="34" borderId="0" xfId="0" applyFont="1" applyFill="1" applyAlignment="1">
      <alignment horizontal="right"/>
    </xf>
    <xf numFmtId="0" fontId="60" fillId="34" borderId="0" xfId="0" applyFont="1" applyFill="1" applyAlignment="1">
      <alignment horizontal="left"/>
    </xf>
    <xf numFmtId="0" fontId="5" fillId="32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5" fillId="33" borderId="0" xfId="0" applyFont="1" applyFill="1"/>
    <xf numFmtId="0" fontId="61" fillId="0" borderId="0" xfId="0" applyFont="1" applyAlignment="1">
      <alignment horizontal="center"/>
    </xf>
    <xf numFmtId="0" fontId="61" fillId="0" borderId="0" xfId="0" applyFont="1"/>
    <xf numFmtId="0" fontId="52" fillId="0" borderId="0" xfId="2" applyFont="1"/>
    <xf numFmtId="0" fontId="5" fillId="16" borderId="0" xfId="2" applyFont="1" applyFill="1"/>
    <xf numFmtId="0" fontId="13" fillId="16" borderId="0" xfId="2" applyFont="1" applyFill="1"/>
    <xf numFmtId="0" fontId="14" fillId="16" borderId="0" xfId="2" applyFill="1" applyAlignment="1">
      <alignment horizontal="center"/>
    </xf>
    <xf numFmtId="49" fontId="14" fillId="16" borderId="0" xfId="2" applyNumberFormat="1" applyFill="1" applyAlignment="1">
      <alignment horizontal="center"/>
    </xf>
    <xf numFmtId="0" fontId="14" fillId="16" borderId="0" xfId="2" applyFill="1"/>
    <xf numFmtId="0" fontId="14" fillId="0" borderId="0" xfId="2"/>
    <xf numFmtId="0" fontId="5" fillId="0" borderId="0" xfId="2" applyFont="1"/>
    <xf numFmtId="49" fontId="14" fillId="0" borderId="0" xfId="2" applyNumberForma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Alignment="1">
      <alignment horizontal="center"/>
    </xf>
    <xf numFmtId="0" fontId="14" fillId="0" borderId="0" xfId="2" applyAlignment="1">
      <alignment horizontal="right"/>
    </xf>
    <xf numFmtId="0" fontId="14" fillId="0" borderId="0" xfId="2" applyAlignment="1">
      <alignment horizontal="left"/>
    </xf>
    <xf numFmtId="0" fontId="62" fillId="0" borderId="0" xfId="0" applyFont="1"/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4" fillId="4" borderId="0" xfId="0" applyFont="1" applyFill="1" applyAlignment="1">
      <alignment horizontal="center"/>
    </xf>
    <xf numFmtId="0" fontId="62" fillId="35" borderId="0" xfId="0" applyFont="1" applyFill="1"/>
    <xf numFmtId="0" fontId="62" fillId="35" borderId="0" xfId="0" applyFont="1" applyFill="1" applyAlignment="1">
      <alignment horizontal="center"/>
    </xf>
    <xf numFmtId="10" fontId="62" fillId="0" borderId="0" xfId="0" applyNumberFormat="1" applyFont="1" applyAlignment="1">
      <alignment horizontal="center"/>
    </xf>
    <xf numFmtId="0" fontId="63" fillId="0" borderId="0" xfId="0" applyFont="1"/>
    <xf numFmtId="0" fontId="63" fillId="4" borderId="0" xfId="0" applyFont="1" applyFill="1"/>
    <xf numFmtId="10" fontId="62" fillId="35" borderId="0" xfId="0" applyNumberFormat="1" applyFont="1" applyFill="1" applyAlignment="1">
      <alignment horizontal="center"/>
    </xf>
    <xf numFmtId="0" fontId="65" fillId="0" borderId="0" xfId="0" applyFont="1"/>
    <xf numFmtId="0" fontId="15" fillId="0" borderId="0" xfId="0" applyFont="1" applyAlignment="1">
      <alignment horizontal="left"/>
    </xf>
    <xf numFmtId="49" fontId="66" fillId="0" borderId="0" xfId="0" applyNumberFormat="1" applyFont="1" applyAlignment="1">
      <alignment horizontal="center"/>
    </xf>
    <xf numFmtId="49" fontId="67" fillId="0" borderId="0" xfId="0" applyNumberFormat="1" applyFont="1" applyAlignment="1">
      <alignment horizontal="center"/>
    </xf>
    <xf numFmtId="49" fontId="6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49" fontId="15" fillId="0" borderId="0" xfId="0" applyNumberFormat="1" applyFont="1"/>
    <xf numFmtId="49" fontId="7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0" fontId="40" fillId="0" borderId="0" xfId="0" applyFont="1"/>
    <xf numFmtId="0" fontId="34" fillId="0" borderId="0" xfId="3" applyFont="1" applyAlignment="1">
      <alignment horizontal="center"/>
    </xf>
    <xf numFmtId="0" fontId="34" fillId="0" borderId="0" xfId="3" applyFont="1"/>
    <xf numFmtId="0" fontId="9" fillId="0" borderId="0" xfId="3" applyFont="1" applyAlignment="1">
      <alignment horizontal="left"/>
    </xf>
    <xf numFmtId="0" fontId="30" fillId="0" borderId="0" xfId="3" applyFont="1" applyAlignment="1">
      <alignment horizontal="left"/>
    </xf>
    <xf numFmtId="0" fontId="34" fillId="0" borderId="0" xfId="3" applyFont="1" applyAlignment="1">
      <alignment horizontal="left"/>
    </xf>
    <xf numFmtId="0" fontId="70" fillId="0" borderId="0" xfId="3" applyFont="1" applyAlignment="1">
      <alignment horizontal="center"/>
    </xf>
    <xf numFmtId="0" fontId="1" fillId="0" borderId="0" xfId="3" applyAlignment="1">
      <alignment horizontal="center"/>
    </xf>
    <xf numFmtId="0" fontId="1" fillId="0" borderId="0" xfId="3"/>
    <xf numFmtId="0" fontId="71" fillId="0" borderId="0" xfId="0" applyFont="1"/>
    <xf numFmtId="49" fontId="71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49" fontId="40" fillId="0" borderId="0" xfId="0" applyNumberFormat="1" applyFont="1"/>
    <xf numFmtId="0" fontId="15" fillId="0" borderId="8" xfId="0" applyFont="1" applyBorder="1"/>
    <xf numFmtId="0" fontId="15" fillId="0" borderId="9" xfId="0" applyFont="1" applyBorder="1"/>
    <xf numFmtId="0" fontId="15" fillId="0" borderId="9" xfId="0" applyFont="1" applyBorder="1" applyAlignment="1">
      <alignment horizontal="left"/>
    </xf>
    <xf numFmtId="49" fontId="15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12" xfId="0" applyFont="1" applyBorder="1" applyAlignment="1">
      <alignment horizontal="left"/>
    </xf>
    <xf numFmtId="0" fontId="15" fillId="0" borderId="13" xfId="0" applyFont="1" applyBorder="1"/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49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left"/>
    </xf>
    <xf numFmtId="10" fontId="14" fillId="0" borderId="0" xfId="0" applyNumberFormat="1" applyFont="1" applyAlignment="1">
      <alignment horizontal="center"/>
    </xf>
    <xf numFmtId="16" fontId="14" fillId="0" borderId="0" xfId="0" applyNumberFormat="1" applyFont="1"/>
    <xf numFmtId="49" fontId="29" fillId="9" borderId="0" xfId="0" applyNumberFormat="1" applyFont="1" applyFill="1" applyAlignment="1">
      <alignment horizontal="center"/>
    </xf>
    <xf numFmtId="49" fontId="9" fillId="9" borderId="0" xfId="0" applyNumberFormat="1" applyFont="1" applyFill="1" applyAlignment="1">
      <alignment horizontal="center"/>
    </xf>
    <xf numFmtId="49" fontId="72" fillId="6" borderId="1" xfId="0" applyNumberFormat="1" applyFont="1" applyFill="1" applyBorder="1" applyAlignment="1">
      <alignment horizontal="center"/>
    </xf>
    <xf numFmtId="10" fontId="14" fillId="0" borderId="0" xfId="0" applyNumberFormat="1" applyFont="1"/>
    <xf numFmtId="0" fontId="73" fillId="0" borderId="0" xfId="0" applyFont="1"/>
    <xf numFmtId="0" fontId="64" fillId="0" borderId="0" xfId="0" applyFont="1"/>
    <xf numFmtId="49" fontId="75" fillId="0" borderId="0" xfId="0" applyNumberFormat="1" applyFont="1"/>
    <xf numFmtId="0" fontId="14" fillId="0" borderId="14" xfId="0" applyFont="1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49" fontId="14" fillId="0" borderId="14" xfId="0" applyNumberFormat="1" applyFont="1" applyBorder="1"/>
    <xf numFmtId="49" fontId="0" fillId="2" borderId="0" xfId="0" applyNumberFormat="1" applyFill="1" applyAlignment="1">
      <alignment horizontal="center"/>
    </xf>
    <xf numFmtId="49" fontId="14" fillId="2" borderId="0" xfId="0" applyNumberFormat="1" applyFont="1" applyFill="1"/>
    <xf numFmtId="49" fontId="0" fillId="2" borderId="0" xfId="0" applyNumberFormat="1" applyFill="1"/>
    <xf numFmtId="0" fontId="34" fillId="4" borderId="0" xfId="3" applyFont="1" applyFill="1" applyAlignment="1">
      <alignment horizontal="left"/>
    </xf>
    <xf numFmtId="0" fontId="9" fillId="4" borderId="0" xfId="3" applyFont="1" applyFill="1" applyAlignment="1">
      <alignment horizontal="left"/>
    </xf>
    <xf numFmtId="0" fontId="9" fillId="36" borderId="0" xfId="3" applyFont="1" applyFill="1" applyAlignment="1">
      <alignment horizontal="left"/>
    </xf>
    <xf numFmtId="0" fontId="34" fillId="36" borderId="0" xfId="3" applyFont="1" applyFill="1" applyAlignment="1">
      <alignment horizontal="left"/>
    </xf>
    <xf numFmtId="0" fontId="60" fillId="32" borderId="0" xfId="0" applyFont="1" applyFill="1"/>
    <xf numFmtId="0" fontId="5" fillId="34" borderId="0" xfId="0" applyFont="1" applyFill="1" applyAlignment="1">
      <alignment horizontal="center"/>
    </xf>
    <xf numFmtId="0" fontId="5" fillId="6" borderId="0" xfId="0" applyFont="1" applyFill="1" applyAlignment="1">
      <alignment horizontal="left"/>
    </xf>
    <xf numFmtId="0" fontId="5" fillId="6" borderId="0" xfId="0" applyFont="1" applyFill="1"/>
    <xf numFmtId="49" fontId="77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52" fillId="11" borderId="0" xfId="0" applyFont="1" applyFill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_Records" xfId="1" xr:uid="{00000000-0005-0000-0000-000003000000}"/>
  </cellStyles>
  <dxfs count="0"/>
  <tableStyles count="0" defaultTableStyle="TableStyleMedium9" defaultPivotStyle="PivotStyleLight16"/>
  <colors>
    <mruColors>
      <color rgb="FF0000FF"/>
      <color rgb="FF99CCFF"/>
      <color rgb="FF33CCCC"/>
      <color rgb="FF008000"/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5"/>
  <sheetViews>
    <sheetView tabSelected="1" workbookViewId="0"/>
  </sheetViews>
  <sheetFormatPr defaultRowHeight="12.75" x14ac:dyDescent="0.2"/>
  <cols>
    <col min="1" max="1" width="4.85546875" style="1" customWidth="1"/>
    <col min="2" max="2" width="30.7109375" style="2" customWidth="1"/>
    <col min="3" max="3" width="3.140625" style="3" customWidth="1"/>
    <col min="4" max="4" width="4.85546875" style="1" customWidth="1"/>
    <col min="5" max="5" width="35.42578125" style="2" bestFit="1" customWidth="1"/>
  </cols>
  <sheetData>
    <row r="1" spans="1:5" s="4" customFormat="1" ht="15" customHeight="1" x14ac:dyDescent="0.2">
      <c r="A1" s="1"/>
      <c r="B1" s="2" t="s">
        <v>0</v>
      </c>
      <c r="C1" s="3"/>
      <c r="D1" s="1"/>
      <c r="E1" s="2" t="s">
        <v>0</v>
      </c>
    </row>
    <row r="2" spans="1:5" s="5" customFormat="1" ht="9.9499999999999993" customHeight="1" x14ac:dyDescent="0.2">
      <c r="A2" s="1"/>
      <c r="B2" s="2"/>
      <c r="C2" s="3"/>
      <c r="D2" s="1"/>
      <c r="E2" s="2"/>
    </row>
    <row r="3" spans="1:5" s="2" customFormat="1" ht="9.9499999999999993" customHeight="1" x14ac:dyDescent="0.15">
      <c r="A3" s="1">
        <v>1</v>
      </c>
      <c r="B3" s="2" t="s">
        <v>1</v>
      </c>
      <c r="C3" s="6"/>
      <c r="D3" s="1">
        <v>21</v>
      </c>
      <c r="E3" s="2" t="s">
        <v>2</v>
      </c>
    </row>
    <row r="4" spans="1:5" s="2" customFormat="1" ht="9.9499999999999993" customHeight="1" x14ac:dyDescent="0.15">
      <c r="A4" s="1">
        <v>2</v>
      </c>
      <c r="B4" s="2" t="s">
        <v>3</v>
      </c>
      <c r="C4" s="6"/>
      <c r="D4" s="1">
        <v>22</v>
      </c>
      <c r="E4" s="2" t="s">
        <v>4</v>
      </c>
    </row>
    <row r="5" spans="1:5" s="2" customFormat="1" ht="9.9499999999999993" customHeight="1" x14ac:dyDescent="0.15">
      <c r="A5" s="1">
        <v>3</v>
      </c>
      <c r="B5" s="2" t="s">
        <v>5</v>
      </c>
      <c r="C5" s="6"/>
      <c r="D5" s="1">
        <v>23</v>
      </c>
      <c r="E5" s="2" t="s">
        <v>6</v>
      </c>
    </row>
    <row r="6" spans="1:5" s="2" customFormat="1" ht="9.9499999999999993" customHeight="1" x14ac:dyDescent="0.15">
      <c r="A6" s="1">
        <v>4</v>
      </c>
      <c r="B6" s="2" t="s">
        <v>7</v>
      </c>
      <c r="C6" s="6"/>
      <c r="D6" s="1">
        <v>24</v>
      </c>
      <c r="E6" s="2" t="s">
        <v>8</v>
      </c>
    </row>
    <row r="7" spans="1:5" s="2" customFormat="1" ht="9.9499999999999993" customHeight="1" x14ac:dyDescent="0.15">
      <c r="A7" s="1">
        <v>5</v>
      </c>
      <c r="B7" s="2" t="s">
        <v>9</v>
      </c>
      <c r="C7" s="6"/>
      <c r="D7" s="1">
        <v>25</v>
      </c>
      <c r="E7" s="2" t="s">
        <v>10</v>
      </c>
    </row>
    <row r="8" spans="1:5" s="2" customFormat="1" ht="9.9499999999999993" customHeight="1" x14ac:dyDescent="0.15">
      <c r="A8" s="1">
        <v>6</v>
      </c>
      <c r="B8" s="2" t="s">
        <v>11</v>
      </c>
      <c r="C8" s="6"/>
      <c r="D8" s="1">
        <v>26</v>
      </c>
      <c r="E8" s="2" t="s">
        <v>12</v>
      </c>
    </row>
    <row r="9" spans="1:5" s="2" customFormat="1" ht="9.9499999999999993" customHeight="1" x14ac:dyDescent="0.15">
      <c r="A9" s="1">
        <v>7</v>
      </c>
      <c r="B9" s="2" t="s">
        <v>13</v>
      </c>
      <c r="C9" s="6"/>
      <c r="D9" s="1">
        <v>27</v>
      </c>
      <c r="E9" s="2" t="s">
        <v>14</v>
      </c>
    </row>
    <row r="10" spans="1:5" s="2" customFormat="1" ht="9.9499999999999993" customHeight="1" x14ac:dyDescent="0.15">
      <c r="A10" s="1">
        <v>8</v>
      </c>
      <c r="B10" s="2" t="s">
        <v>15</v>
      </c>
      <c r="C10" s="6"/>
      <c r="D10" s="1">
        <v>28</v>
      </c>
      <c r="E10" s="2" t="s">
        <v>16</v>
      </c>
    </row>
    <row r="11" spans="1:5" s="2" customFormat="1" ht="9.9499999999999993" customHeight="1" x14ac:dyDescent="0.15">
      <c r="A11" s="1">
        <v>9</v>
      </c>
      <c r="B11" s="2" t="s">
        <v>17</v>
      </c>
      <c r="C11" s="6"/>
      <c r="D11" s="1">
        <v>29</v>
      </c>
      <c r="E11" s="2" t="s">
        <v>18</v>
      </c>
    </row>
    <row r="12" spans="1:5" s="2" customFormat="1" ht="9.9499999999999993" customHeight="1" x14ac:dyDescent="0.15">
      <c r="A12" s="1">
        <v>10</v>
      </c>
      <c r="B12" s="2" t="s">
        <v>19</v>
      </c>
      <c r="C12" s="6"/>
      <c r="D12" s="1">
        <v>30</v>
      </c>
      <c r="E12" s="2" t="s">
        <v>20</v>
      </c>
    </row>
    <row r="13" spans="1:5" s="2" customFormat="1" ht="9.9499999999999993" customHeight="1" x14ac:dyDescent="0.15">
      <c r="A13" s="1">
        <v>11</v>
      </c>
      <c r="B13" s="2" t="s">
        <v>21</v>
      </c>
      <c r="C13" s="6"/>
      <c r="D13" s="1">
        <v>31</v>
      </c>
      <c r="E13" s="2" t="s">
        <v>22</v>
      </c>
    </row>
    <row r="14" spans="1:5" s="2" customFormat="1" ht="9.9499999999999993" customHeight="1" x14ac:dyDescent="0.15">
      <c r="A14" s="1">
        <v>12</v>
      </c>
      <c r="B14" s="2" t="s">
        <v>23</v>
      </c>
      <c r="C14" s="6"/>
      <c r="D14" s="1">
        <v>32</v>
      </c>
      <c r="E14" s="2" t="s">
        <v>24</v>
      </c>
    </row>
    <row r="15" spans="1:5" s="2" customFormat="1" ht="9.9499999999999993" customHeight="1" x14ac:dyDescent="0.15">
      <c r="A15" s="1">
        <v>13</v>
      </c>
      <c r="B15" s="2" t="s">
        <v>25</v>
      </c>
      <c r="C15" s="6"/>
      <c r="D15" s="1">
        <v>33</v>
      </c>
      <c r="E15" s="2" t="s">
        <v>26</v>
      </c>
    </row>
    <row r="16" spans="1:5" s="2" customFormat="1" ht="9.9499999999999993" customHeight="1" x14ac:dyDescent="0.15">
      <c r="A16" s="1">
        <v>14</v>
      </c>
      <c r="B16" s="2" t="s">
        <v>27</v>
      </c>
      <c r="C16" s="6"/>
      <c r="D16" s="1">
        <v>34</v>
      </c>
      <c r="E16" s="2" t="s">
        <v>28</v>
      </c>
    </row>
    <row r="17" spans="1:5" s="2" customFormat="1" ht="9.9499999999999993" customHeight="1" x14ac:dyDescent="0.15">
      <c r="A17" s="1">
        <v>15</v>
      </c>
      <c r="B17" s="2" t="s">
        <v>29</v>
      </c>
      <c r="C17" s="6"/>
      <c r="D17" s="1">
        <v>35</v>
      </c>
      <c r="E17" s="2" t="s">
        <v>30</v>
      </c>
    </row>
    <row r="18" spans="1:5" s="2" customFormat="1" ht="9.9499999999999993" customHeight="1" x14ac:dyDescent="0.15">
      <c r="A18" s="1">
        <v>16</v>
      </c>
      <c r="B18" s="2" t="s">
        <v>31</v>
      </c>
      <c r="C18" s="6"/>
      <c r="D18" s="1">
        <v>36</v>
      </c>
      <c r="E18" s="2" t="s">
        <v>32</v>
      </c>
    </row>
    <row r="19" spans="1:5" s="2" customFormat="1" ht="9.9499999999999993" customHeight="1" x14ac:dyDescent="0.15">
      <c r="A19" s="1">
        <v>17</v>
      </c>
      <c r="B19" s="2" t="s">
        <v>33</v>
      </c>
      <c r="C19" s="6"/>
      <c r="D19" s="1">
        <v>37</v>
      </c>
      <c r="E19" s="2" t="s">
        <v>34</v>
      </c>
    </row>
    <row r="20" spans="1:5" s="2" customFormat="1" ht="9.9499999999999993" customHeight="1" x14ac:dyDescent="0.15">
      <c r="A20" s="1">
        <v>18</v>
      </c>
      <c r="B20" s="2" t="s">
        <v>35</v>
      </c>
      <c r="C20" s="6"/>
      <c r="D20" s="1">
        <v>38</v>
      </c>
      <c r="E20" s="2" t="s">
        <v>36</v>
      </c>
    </row>
    <row r="21" spans="1:5" s="2" customFormat="1" ht="9.9499999999999993" customHeight="1" x14ac:dyDescent="0.15">
      <c r="A21" s="1">
        <v>19</v>
      </c>
      <c r="B21" s="2" t="s">
        <v>37</v>
      </c>
      <c r="C21" s="6"/>
      <c r="D21" s="1">
        <v>39</v>
      </c>
      <c r="E21" s="2" t="s">
        <v>38</v>
      </c>
    </row>
    <row r="22" spans="1:5" s="2" customFormat="1" ht="9.9499999999999993" customHeight="1" x14ac:dyDescent="0.15">
      <c r="A22" s="1">
        <v>20</v>
      </c>
      <c r="B22" s="2" t="s">
        <v>39</v>
      </c>
      <c r="C22" s="6"/>
      <c r="D22" s="1">
        <v>40</v>
      </c>
      <c r="E22" s="2" t="s">
        <v>2051</v>
      </c>
    </row>
    <row r="23" spans="1:5" s="2" customFormat="1" ht="9.9499999999999993" customHeight="1" x14ac:dyDescent="0.15">
      <c r="C23" s="6"/>
    </row>
    <row r="24" spans="1:5" s="2" customFormat="1" ht="9.9499999999999993" customHeight="1" x14ac:dyDescent="0.15">
      <c r="C24" s="6"/>
    </row>
    <row r="25" spans="1:5" s="2" customFormat="1" ht="9.9499999999999993" customHeight="1" x14ac:dyDescent="0.15">
      <c r="C25" s="6"/>
    </row>
    <row r="26" spans="1:5" s="2" customFormat="1" ht="9.9499999999999993" customHeight="1" x14ac:dyDescent="0.15">
      <c r="C26" s="6"/>
    </row>
    <row r="27" spans="1:5" s="2" customFormat="1" ht="9.9499999999999993" customHeight="1" x14ac:dyDescent="0.15">
      <c r="C27" s="6"/>
    </row>
    <row r="28" spans="1:5" s="2" customFormat="1" ht="9.9499999999999993" customHeight="1" x14ac:dyDescent="0.15">
      <c r="C28" s="6"/>
    </row>
    <row r="29" spans="1:5" s="2" customFormat="1" ht="9.9499999999999993" customHeight="1" x14ac:dyDescent="0.15">
      <c r="C29" s="6"/>
    </row>
    <row r="30" spans="1:5" s="2" customFormat="1" ht="9.9499999999999993" customHeight="1" x14ac:dyDescent="0.15">
      <c r="C30" s="6"/>
    </row>
    <row r="31" spans="1:5" s="2" customFormat="1" ht="9.9499999999999993" customHeight="1" x14ac:dyDescent="0.15">
      <c r="C31" s="6"/>
    </row>
    <row r="32" spans="1:5" s="2" customFormat="1" ht="9.9499999999999993" customHeight="1" x14ac:dyDescent="0.15">
      <c r="C32" s="6"/>
    </row>
    <row r="33" spans="1:4" s="2" customFormat="1" ht="9.9499999999999993" customHeight="1" x14ac:dyDescent="0.15">
      <c r="C33" s="6"/>
    </row>
    <row r="34" spans="1:4" s="2" customFormat="1" ht="9.9499999999999993" customHeight="1" x14ac:dyDescent="0.15">
      <c r="C34" s="6"/>
    </row>
    <row r="35" spans="1:4" s="2" customFormat="1" ht="9.9499999999999993" customHeight="1" x14ac:dyDescent="0.15">
      <c r="C35" s="6"/>
    </row>
    <row r="36" spans="1:4" s="2" customFormat="1" ht="9.9499999999999993" customHeight="1" x14ac:dyDescent="0.15">
      <c r="C36" s="6"/>
    </row>
    <row r="37" spans="1:4" s="2" customFormat="1" ht="9.9499999999999993" customHeight="1" x14ac:dyDescent="0.15">
      <c r="C37" s="6"/>
    </row>
    <row r="38" spans="1:4" s="2" customFormat="1" ht="9.9499999999999993" customHeight="1" x14ac:dyDescent="0.15">
      <c r="A38" s="1"/>
      <c r="C38" s="3"/>
      <c r="D38" s="1"/>
    </row>
    <row r="39" spans="1:4" s="2" customFormat="1" ht="9.9499999999999993" customHeight="1" x14ac:dyDescent="0.15">
      <c r="A39" s="1"/>
      <c r="C39" s="3"/>
      <c r="D39" s="1"/>
    </row>
    <row r="40" spans="1:4" s="2" customFormat="1" ht="9.9499999999999993" customHeight="1" x14ac:dyDescent="0.15">
      <c r="A40" s="1"/>
      <c r="C40" s="3"/>
      <c r="D40" s="1"/>
    </row>
    <row r="41" spans="1:4" s="2" customFormat="1" ht="9.9499999999999993" customHeight="1" x14ac:dyDescent="0.15">
      <c r="A41" s="1"/>
      <c r="C41" s="3"/>
      <c r="D41" s="1"/>
    </row>
    <row r="42" spans="1:4" s="2" customFormat="1" ht="9.9499999999999993" customHeight="1" x14ac:dyDescent="0.15">
      <c r="A42" s="1"/>
      <c r="C42" s="3"/>
      <c r="D42" s="1"/>
    </row>
    <row r="43" spans="1:4" s="2" customFormat="1" ht="9.9499999999999993" customHeight="1" x14ac:dyDescent="0.15">
      <c r="A43" s="1"/>
      <c r="C43" s="3"/>
      <c r="D43" s="1"/>
    </row>
    <row r="44" spans="1:4" s="2" customFormat="1" ht="9.9499999999999993" customHeight="1" x14ac:dyDescent="0.15">
      <c r="A44" s="1"/>
      <c r="C44" s="3"/>
      <c r="D44" s="1"/>
    </row>
    <row r="45" spans="1:4" s="2" customFormat="1" ht="9.9499999999999993" customHeight="1" x14ac:dyDescent="0.15">
      <c r="A45" s="1"/>
      <c r="C45" s="3"/>
      <c r="D45" s="1"/>
    </row>
    <row r="46" spans="1:4" s="2" customFormat="1" ht="9.9499999999999993" customHeight="1" x14ac:dyDescent="0.15">
      <c r="A46" s="1"/>
      <c r="C46" s="3"/>
      <c r="D46" s="1"/>
    </row>
    <row r="47" spans="1:4" s="2" customFormat="1" ht="9.9499999999999993" customHeight="1" x14ac:dyDescent="0.15">
      <c r="A47" s="1"/>
      <c r="C47" s="3"/>
      <c r="D47" s="1"/>
    </row>
    <row r="48" spans="1:4" s="2" customFormat="1" ht="9.9499999999999993" customHeight="1" x14ac:dyDescent="0.15">
      <c r="A48" s="1"/>
      <c r="C48" s="3"/>
      <c r="D48" s="1"/>
    </row>
    <row r="49" spans="1:5" s="2" customFormat="1" ht="9.9499999999999993" customHeight="1" x14ac:dyDescent="0.15">
      <c r="A49" s="1"/>
      <c r="C49" s="3"/>
      <c r="D49" s="1"/>
    </row>
    <row r="50" spans="1:5" s="2" customFormat="1" ht="9.9499999999999993" customHeight="1" x14ac:dyDescent="0.15">
      <c r="A50" s="1"/>
      <c r="C50" s="3"/>
      <c r="D50" s="1"/>
    </row>
    <row r="51" spans="1:5" s="2" customFormat="1" ht="9.9499999999999993" customHeight="1" x14ac:dyDescent="0.15">
      <c r="A51" s="1"/>
      <c r="C51" s="3"/>
      <c r="D51" s="1"/>
    </row>
    <row r="52" spans="1:5" s="2" customFormat="1" ht="9.9499999999999993" customHeight="1" x14ac:dyDescent="0.15">
      <c r="A52" s="1"/>
      <c r="C52" s="3"/>
      <c r="D52" s="1"/>
    </row>
    <row r="53" spans="1:5" s="2" customFormat="1" ht="9.9499999999999993" customHeight="1" x14ac:dyDescent="0.15">
      <c r="A53" s="1"/>
      <c r="C53" s="3"/>
      <c r="D53" s="1"/>
    </row>
    <row r="54" spans="1:5" s="5" customFormat="1" ht="9.9499999999999993" customHeight="1" x14ac:dyDescent="0.2">
      <c r="A54" s="1"/>
      <c r="B54" s="2"/>
      <c r="C54" s="3"/>
      <c r="D54" s="1"/>
      <c r="E54" s="2"/>
    </row>
    <row r="55" spans="1:5" s="5" customFormat="1" ht="11.25" x14ac:dyDescent="0.2">
      <c r="A55" s="1"/>
      <c r="B55" s="2"/>
      <c r="C55" s="3"/>
      <c r="D55" s="1"/>
      <c r="E55" s="2"/>
    </row>
    <row r="56" spans="1:5" s="5" customFormat="1" ht="11.25" x14ac:dyDescent="0.2">
      <c r="A56" s="1"/>
      <c r="B56" s="2"/>
      <c r="C56" s="3"/>
      <c r="D56" s="1"/>
      <c r="E56" s="2"/>
    </row>
    <row r="57" spans="1:5" s="5" customFormat="1" ht="11.25" x14ac:dyDescent="0.2">
      <c r="A57" s="1"/>
      <c r="B57" s="2"/>
      <c r="C57" s="3"/>
      <c r="D57" s="1"/>
      <c r="E57" s="2"/>
    </row>
    <row r="58" spans="1:5" s="5" customFormat="1" ht="11.25" x14ac:dyDescent="0.2">
      <c r="A58" s="1"/>
      <c r="B58" s="2"/>
      <c r="C58" s="3"/>
      <c r="D58" s="1"/>
      <c r="E58" s="2"/>
    </row>
    <row r="59" spans="1:5" s="5" customFormat="1" ht="11.25" x14ac:dyDescent="0.2">
      <c r="A59" s="1"/>
      <c r="B59" s="2"/>
      <c r="C59" s="3"/>
      <c r="D59" s="1"/>
      <c r="E59" s="2"/>
    </row>
    <row r="60" spans="1:5" s="5" customFormat="1" ht="11.25" x14ac:dyDescent="0.2">
      <c r="A60" s="1"/>
      <c r="B60" s="2"/>
      <c r="C60" s="3"/>
      <c r="D60" s="1"/>
      <c r="E60" s="2"/>
    </row>
    <row r="61" spans="1:5" s="5" customFormat="1" ht="11.25" x14ac:dyDescent="0.2">
      <c r="A61" s="1"/>
      <c r="B61" s="2"/>
      <c r="C61" s="3"/>
      <c r="D61" s="1"/>
      <c r="E61" s="2"/>
    </row>
    <row r="62" spans="1:5" s="5" customFormat="1" ht="11.25" x14ac:dyDescent="0.2">
      <c r="A62" s="1"/>
      <c r="B62" s="2"/>
      <c r="C62" s="3"/>
      <c r="D62" s="1"/>
      <c r="E62" s="2"/>
    </row>
    <row r="63" spans="1:5" s="5" customFormat="1" ht="11.25" x14ac:dyDescent="0.2">
      <c r="A63" s="1"/>
      <c r="B63" s="2"/>
      <c r="C63" s="3"/>
      <c r="D63" s="1"/>
      <c r="E63" s="2"/>
    </row>
    <row r="64" spans="1:5" s="5" customFormat="1" ht="11.25" x14ac:dyDescent="0.2">
      <c r="A64" s="1"/>
      <c r="B64" s="2"/>
      <c r="C64" s="3"/>
      <c r="D64" s="1"/>
      <c r="E64" s="2"/>
    </row>
    <row r="65" spans="1:5" s="5" customFormat="1" ht="11.25" x14ac:dyDescent="0.2">
      <c r="A65" s="1"/>
      <c r="B65" s="2"/>
      <c r="C65" s="3"/>
      <c r="D65" s="1"/>
      <c r="E65" s="2"/>
    </row>
    <row r="66" spans="1:5" s="5" customFormat="1" ht="11.25" x14ac:dyDescent="0.2">
      <c r="A66" s="1"/>
      <c r="B66" s="2"/>
      <c r="C66" s="3"/>
      <c r="D66" s="1"/>
      <c r="E66" s="2"/>
    </row>
    <row r="67" spans="1:5" s="5" customFormat="1" ht="11.25" x14ac:dyDescent="0.2">
      <c r="A67" s="1"/>
      <c r="B67" s="2"/>
      <c r="C67" s="3"/>
      <c r="D67" s="1"/>
      <c r="E67" s="2"/>
    </row>
    <row r="68" spans="1:5" s="5" customFormat="1" ht="11.25" x14ac:dyDescent="0.2">
      <c r="A68" s="1"/>
      <c r="B68" s="2"/>
      <c r="C68" s="3"/>
      <c r="D68" s="1"/>
      <c r="E68" s="2"/>
    </row>
    <row r="69" spans="1:5" s="5" customFormat="1" ht="11.25" x14ac:dyDescent="0.2">
      <c r="A69" s="1"/>
      <c r="B69" s="2"/>
      <c r="C69" s="3"/>
      <c r="D69" s="1"/>
      <c r="E69" s="2"/>
    </row>
    <row r="70" spans="1:5" s="5" customFormat="1" ht="11.25" x14ac:dyDescent="0.2">
      <c r="A70" s="1"/>
      <c r="B70" s="2"/>
      <c r="C70" s="3"/>
      <c r="D70" s="1"/>
      <c r="E70" s="2"/>
    </row>
    <row r="71" spans="1:5" s="5" customFormat="1" ht="11.25" x14ac:dyDescent="0.2">
      <c r="A71" s="1"/>
      <c r="B71" s="2"/>
      <c r="C71" s="3"/>
      <c r="D71" s="1"/>
      <c r="E71" s="2"/>
    </row>
    <row r="72" spans="1:5" s="5" customFormat="1" ht="11.25" x14ac:dyDescent="0.2">
      <c r="A72" s="1"/>
      <c r="B72" s="2"/>
      <c r="C72" s="3"/>
      <c r="D72" s="1"/>
      <c r="E72" s="2"/>
    </row>
    <row r="73" spans="1:5" s="5" customFormat="1" ht="11.25" x14ac:dyDescent="0.2">
      <c r="A73" s="1"/>
      <c r="B73" s="2"/>
      <c r="C73" s="3"/>
      <c r="D73" s="1"/>
      <c r="E73" s="2"/>
    </row>
    <row r="74" spans="1:5" s="5" customFormat="1" ht="11.25" x14ac:dyDescent="0.2">
      <c r="A74" s="1"/>
      <c r="B74" s="2"/>
      <c r="C74" s="3"/>
      <c r="D74" s="1"/>
      <c r="E74" s="2"/>
    </row>
    <row r="75" spans="1:5" s="5" customFormat="1" ht="11.25" x14ac:dyDescent="0.2">
      <c r="A75" s="1"/>
      <c r="B75" s="2"/>
      <c r="C75" s="3"/>
      <c r="D75" s="1"/>
      <c r="E75" s="2"/>
    </row>
    <row r="76" spans="1:5" s="5" customFormat="1" ht="11.25" x14ac:dyDescent="0.2">
      <c r="A76" s="1"/>
      <c r="B76" s="2"/>
      <c r="C76" s="3"/>
      <c r="D76" s="1"/>
      <c r="E76" s="2"/>
    </row>
    <row r="77" spans="1:5" s="5" customFormat="1" ht="11.25" x14ac:dyDescent="0.2">
      <c r="A77" s="1"/>
      <c r="B77" s="2"/>
      <c r="C77" s="3"/>
      <c r="D77" s="1"/>
      <c r="E77" s="2"/>
    </row>
    <row r="78" spans="1:5" s="5" customFormat="1" ht="11.25" x14ac:dyDescent="0.2">
      <c r="A78" s="1"/>
      <c r="B78" s="2"/>
      <c r="C78" s="3"/>
      <c r="D78" s="1"/>
      <c r="E78" s="2"/>
    </row>
    <row r="79" spans="1:5" s="5" customFormat="1" ht="11.25" x14ac:dyDescent="0.2">
      <c r="A79" s="1"/>
      <c r="B79" s="2"/>
      <c r="C79" s="3"/>
      <c r="D79" s="1"/>
      <c r="E79" s="2"/>
    </row>
    <row r="80" spans="1:5" s="5" customFormat="1" ht="11.25" x14ac:dyDescent="0.2">
      <c r="A80" s="1"/>
      <c r="B80" s="2"/>
      <c r="C80" s="3"/>
      <c r="D80" s="1"/>
      <c r="E80" s="2"/>
    </row>
    <row r="81" spans="1:5" s="5" customFormat="1" ht="11.25" x14ac:dyDescent="0.2">
      <c r="A81" s="1"/>
      <c r="B81" s="2"/>
      <c r="C81" s="3"/>
      <c r="D81" s="1"/>
      <c r="E81" s="2"/>
    </row>
    <row r="82" spans="1:5" s="5" customFormat="1" ht="11.25" x14ac:dyDescent="0.2">
      <c r="A82" s="1"/>
      <c r="B82" s="2"/>
      <c r="C82" s="3"/>
      <c r="D82" s="1"/>
      <c r="E82" s="2"/>
    </row>
    <row r="83" spans="1:5" s="5" customFormat="1" ht="11.25" x14ac:dyDescent="0.2">
      <c r="A83" s="1"/>
      <c r="B83" s="2"/>
      <c r="C83" s="3"/>
      <c r="D83" s="1"/>
      <c r="E83" s="2"/>
    </row>
    <row r="84" spans="1:5" s="5" customFormat="1" ht="11.25" x14ac:dyDescent="0.2">
      <c r="A84" s="1"/>
      <c r="B84" s="2"/>
      <c r="C84" s="3"/>
      <c r="D84" s="1"/>
      <c r="E84" s="2"/>
    </row>
    <row r="85" spans="1:5" s="5" customFormat="1" ht="11.25" x14ac:dyDescent="0.2">
      <c r="A85" s="1"/>
      <c r="B85" s="2"/>
      <c r="C85" s="3"/>
      <c r="D85" s="1"/>
      <c r="E85" s="2"/>
    </row>
    <row r="86" spans="1:5" s="5" customFormat="1" ht="11.25" x14ac:dyDescent="0.2">
      <c r="A86" s="1"/>
      <c r="B86" s="2"/>
      <c r="C86" s="3"/>
      <c r="D86" s="1"/>
      <c r="E86" s="2"/>
    </row>
    <row r="87" spans="1:5" s="5" customFormat="1" ht="11.25" x14ac:dyDescent="0.2">
      <c r="A87" s="1"/>
      <c r="B87" s="2"/>
      <c r="C87" s="3"/>
      <c r="D87" s="1"/>
      <c r="E87" s="2"/>
    </row>
    <row r="88" spans="1:5" s="5" customFormat="1" ht="11.25" x14ac:dyDescent="0.2">
      <c r="A88" s="1"/>
      <c r="B88" s="2"/>
      <c r="C88" s="3"/>
      <c r="D88" s="1"/>
      <c r="E88" s="2"/>
    </row>
    <row r="89" spans="1:5" s="5" customFormat="1" ht="11.25" x14ac:dyDescent="0.2">
      <c r="A89" s="1"/>
      <c r="B89" s="2"/>
      <c r="C89" s="3"/>
      <c r="D89" s="1"/>
      <c r="E89" s="2"/>
    </row>
    <row r="90" spans="1:5" s="5" customFormat="1" ht="11.25" x14ac:dyDescent="0.2">
      <c r="A90" s="1"/>
      <c r="B90" s="2"/>
      <c r="C90" s="3"/>
      <c r="D90" s="1"/>
      <c r="E90" s="2"/>
    </row>
    <row r="91" spans="1:5" s="5" customFormat="1" ht="11.25" x14ac:dyDescent="0.2">
      <c r="A91" s="1"/>
      <c r="B91" s="2"/>
      <c r="C91" s="3"/>
      <c r="D91" s="1"/>
      <c r="E91" s="2"/>
    </row>
    <row r="92" spans="1:5" s="5" customFormat="1" ht="11.25" x14ac:dyDescent="0.2">
      <c r="A92" s="1"/>
      <c r="B92" s="2"/>
      <c r="C92" s="3"/>
      <c r="D92" s="1"/>
      <c r="E92" s="2"/>
    </row>
    <row r="93" spans="1:5" s="5" customFormat="1" ht="11.25" x14ac:dyDescent="0.2">
      <c r="A93" s="1"/>
      <c r="B93" s="2"/>
      <c r="C93" s="3"/>
      <c r="D93" s="1"/>
      <c r="E93" s="2"/>
    </row>
    <row r="94" spans="1:5" s="5" customFormat="1" ht="11.25" x14ac:dyDescent="0.2">
      <c r="A94" s="1"/>
      <c r="B94" s="2"/>
      <c r="C94" s="3"/>
      <c r="D94" s="1"/>
      <c r="E94" s="2"/>
    </row>
    <row r="95" spans="1:5" s="5" customFormat="1" ht="11.25" x14ac:dyDescent="0.2">
      <c r="A95" s="1"/>
      <c r="B95" s="2"/>
      <c r="C95" s="3"/>
      <c r="D95" s="1"/>
      <c r="E95" s="2"/>
    </row>
    <row r="96" spans="1:5" s="5" customFormat="1" ht="11.25" x14ac:dyDescent="0.2">
      <c r="A96" s="1"/>
      <c r="B96" s="2"/>
      <c r="C96" s="3"/>
      <c r="D96" s="1"/>
      <c r="E96" s="2"/>
    </row>
    <row r="97" spans="1:5" s="5" customFormat="1" ht="11.25" x14ac:dyDescent="0.2">
      <c r="A97" s="1"/>
      <c r="B97" s="2"/>
      <c r="C97" s="3"/>
      <c r="D97" s="1"/>
      <c r="E97" s="2"/>
    </row>
    <row r="98" spans="1:5" s="5" customFormat="1" ht="11.25" x14ac:dyDescent="0.2">
      <c r="A98" s="1"/>
      <c r="B98" s="2"/>
      <c r="C98" s="3"/>
      <c r="D98" s="1"/>
      <c r="E98" s="2"/>
    </row>
    <row r="99" spans="1:5" s="5" customFormat="1" ht="11.25" x14ac:dyDescent="0.2">
      <c r="A99" s="1"/>
      <c r="B99" s="2"/>
      <c r="C99" s="3"/>
      <c r="D99" s="1"/>
      <c r="E99" s="2"/>
    </row>
    <row r="100" spans="1:5" s="5" customFormat="1" ht="11.25" x14ac:dyDescent="0.2">
      <c r="A100" s="1"/>
      <c r="B100" s="2"/>
      <c r="C100" s="3"/>
      <c r="D100" s="1"/>
      <c r="E100" s="2"/>
    </row>
    <row r="101" spans="1:5" s="5" customFormat="1" ht="11.25" x14ac:dyDescent="0.2">
      <c r="A101" s="1"/>
      <c r="B101" s="2"/>
      <c r="C101" s="3"/>
      <c r="D101" s="1"/>
      <c r="E101" s="2"/>
    </row>
    <row r="102" spans="1:5" s="5" customFormat="1" ht="11.25" x14ac:dyDescent="0.2">
      <c r="A102" s="1"/>
      <c r="B102" s="2"/>
      <c r="C102" s="3"/>
      <c r="D102" s="1"/>
      <c r="E102" s="2"/>
    </row>
    <row r="103" spans="1:5" s="5" customFormat="1" ht="11.25" x14ac:dyDescent="0.2">
      <c r="A103" s="1"/>
      <c r="B103" s="2"/>
      <c r="C103" s="3"/>
      <c r="D103" s="1"/>
      <c r="E103" s="2"/>
    </row>
    <row r="104" spans="1:5" s="5" customFormat="1" ht="11.25" x14ac:dyDescent="0.2">
      <c r="A104" s="1"/>
      <c r="B104" s="2"/>
      <c r="C104" s="3"/>
      <c r="D104" s="1"/>
      <c r="E104" s="2"/>
    </row>
    <row r="105" spans="1:5" s="5" customFormat="1" ht="11.25" x14ac:dyDescent="0.2">
      <c r="A105" s="1"/>
      <c r="B105" s="2"/>
      <c r="C105" s="3"/>
      <c r="D105" s="1"/>
      <c r="E105" s="2"/>
    </row>
    <row r="106" spans="1:5" s="5" customFormat="1" ht="11.25" x14ac:dyDescent="0.2">
      <c r="A106" s="1"/>
      <c r="B106" s="2"/>
      <c r="C106" s="3"/>
      <c r="D106" s="1"/>
      <c r="E106" s="2"/>
    </row>
    <row r="107" spans="1:5" s="5" customFormat="1" ht="11.25" x14ac:dyDescent="0.2">
      <c r="A107" s="1"/>
      <c r="B107" s="2"/>
      <c r="C107" s="3"/>
      <c r="D107" s="1"/>
      <c r="E107" s="2"/>
    </row>
    <row r="108" spans="1:5" s="5" customFormat="1" ht="11.25" x14ac:dyDescent="0.2">
      <c r="A108" s="1"/>
      <c r="B108" s="2"/>
      <c r="C108" s="3"/>
      <c r="D108" s="1"/>
      <c r="E108" s="2"/>
    </row>
    <row r="109" spans="1:5" s="5" customFormat="1" ht="11.25" x14ac:dyDescent="0.2">
      <c r="A109" s="1"/>
      <c r="B109" s="2"/>
      <c r="C109" s="3"/>
      <c r="D109" s="1"/>
      <c r="E109" s="2"/>
    </row>
    <row r="110" spans="1:5" s="5" customFormat="1" ht="11.25" x14ac:dyDescent="0.2">
      <c r="A110" s="1"/>
      <c r="B110" s="2"/>
      <c r="C110" s="3"/>
      <c r="D110" s="1"/>
      <c r="E110" s="2"/>
    </row>
    <row r="111" spans="1:5" s="5" customFormat="1" ht="11.25" x14ac:dyDescent="0.2">
      <c r="A111" s="1"/>
      <c r="B111" s="2"/>
      <c r="C111" s="3"/>
      <c r="D111" s="1"/>
      <c r="E111" s="2"/>
    </row>
    <row r="112" spans="1:5" s="5" customFormat="1" ht="11.25" x14ac:dyDescent="0.2">
      <c r="A112" s="1"/>
      <c r="B112" s="2"/>
      <c r="C112" s="3"/>
      <c r="D112" s="1"/>
      <c r="E112" s="2"/>
    </row>
    <row r="113" spans="1:5" s="5" customFormat="1" ht="11.25" x14ac:dyDescent="0.2">
      <c r="A113" s="1"/>
      <c r="B113" s="2"/>
      <c r="C113" s="3"/>
      <c r="D113" s="1"/>
      <c r="E113" s="2"/>
    </row>
    <row r="114" spans="1:5" s="5" customFormat="1" ht="11.25" x14ac:dyDescent="0.2">
      <c r="A114" s="1"/>
      <c r="B114" s="2"/>
      <c r="C114" s="3"/>
      <c r="D114" s="1"/>
      <c r="E114" s="2"/>
    </row>
    <row r="115" spans="1:5" s="5" customFormat="1" ht="11.25" x14ac:dyDescent="0.2">
      <c r="A115" s="1"/>
      <c r="B115" s="2"/>
      <c r="C115" s="3"/>
      <c r="D115" s="1"/>
      <c r="E115" s="2"/>
    </row>
    <row r="116" spans="1:5" s="5" customFormat="1" ht="11.25" x14ac:dyDescent="0.2">
      <c r="A116" s="1"/>
      <c r="B116" s="2"/>
      <c r="C116" s="3"/>
      <c r="D116" s="1"/>
      <c r="E116" s="2"/>
    </row>
    <row r="117" spans="1:5" s="5" customFormat="1" ht="11.25" x14ac:dyDescent="0.2">
      <c r="A117" s="1"/>
      <c r="B117" s="2"/>
      <c r="C117" s="3"/>
      <c r="D117" s="1"/>
      <c r="E117" s="2"/>
    </row>
    <row r="118" spans="1:5" s="5" customFormat="1" ht="11.25" x14ac:dyDescent="0.2">
      <c r="A118" s="1"/>
      <c r="B118" s="2"/>
      <c r="C118" s="3"/>
      <c r="D118" s="1"/>
      <c r="E118" s="2"/>
    </row>
    <row r="119" spans="1:5" s="5" customFormat="1" ht="11.25" x14ac:dyDescent="0.2">
      <c r="A119" s="1"/>
      <c r="B119" s="2"/>
      <c r="C119" s="3"/>
      <c r="D119" s="1"/>
      <c r="E119" s="2"/>
    </row>
    <row r="120" spans="1:5" s="5" customFormat="1" ht="11.25" x14ac:dyDescent="0.2">
      <c r="A120" s="1"/>
      <c r="B120" s="2"/>
      <c r="C120" s="3"/>
      <c r="D120" s="1"/>
      <c r="E120" s="2"/>
    </row>
    <row r="121" spans="1:5" s="5" customFormat="1" ht="11.25" x14ac:dyDescent="0.2">
      <c r="A121" s="1"/>
      <c r="B121" s="2"/>
      <c r="C121" s="3"/>
      <c r="D121" s="1"/>
      <c r="E121" s="2"/>
    </row>
    <row r="122" spans="1:5" s="5" customFormat="1" ht="11.25" x14ac:dyDescent="0.2">
      <c r="A122" s="1"/>
      <c r="B122" s="2"/>
      <c r="C122" s="3"/>
      <c r="D122" s="1"/>
      <c r="E122" s="2"/>
    </row>
    <row r="123" spans="1:5" s="5" customFormat="1" ht="11.25" x14ac:dyDescent="0.2">
      <c r="A123" s="1"/>
      <c r="B123" s="2"/>
      <c r="C123" s="3"/>
      <c r="D123" s="1"/>
      <c r="E123" s="2"/>
    </row>
    <row r="124" spans="1:5" s="5" customFormat="1" ht="11.25" x14ac:dyDescent="0.2">
      <c r="A124" s="1"/>
      <c r="B124" s="2"/>
      <c r="C124" s="3"/>
      <c r="D124" s="1"/>
      <c r="E124" s="2"/>
    </row>
    <row r="125" spans="1:5" s="5" customFormat="1" ht="11.25" x14ac:dyDescent="0.2">
      <c r="A125" s="1"/>
      <c r="B125" s="2"/>
      <c r="C125" s="3"/>
      <c r="D125" s="1"/>
      <c r="E125" s="2"/>
    </row>
    <row r="126" spans="1:5" s="5" customFormat="1" ht="11.25" x14ac:dyDescent="0.2">
      <c r="A126" s="1"/>
      <c r="B126" s="2"/>
      <c r="C126" s="3"/>
      <c r="D126" s="1"/>
      <c r="E126" s="2"/>
    </row>
    <row r="127" spans="1:5" s="5" customFormat="1" ht="11.25" x14ac:dyDescent="0.2">
      <c r="A127" s="1"/>
      <c r="B127" s="2"/>
      <c r="C127" s="3"/>
      <c r="D127" s="1"/>
      <c r="E127" s="2"/>
    </row>
    <row r="128" spans="1:5" s="5" customFormat="1" ht="11.25" x14ac:dyDescent="0.2">
      <c r="A128" s="1"/>
      <c r="B128" s="2"/>
      <c r="C128" s="3"/>
      <c r="D128" s="1"/>
      <c r="E128" s="2"/>
    </row>
    <row r="129" spans="1:5" s="5" customFormat="1" ht="11.25" x14ac:dyDescent="0.2">
      <c r="A129" s="1"/>
      <c r="B129" s="2"/>
      <c r="C129" s="3"/>
      <c r="D129" s="1"/>
      <c r="E129" s="2"/>
    </row>
    <row r="130" spans="1:5" s="5" customFormat="1" ht="11.25" x14ac:dyDescent="0.2">
      <c r="A130" s="1"/>
      <c r="B130" s="2"/>
      <c r="C130" s="3"/>
      <c r="D130" s="1"/>
      <c r="E130" s="2"/>
    </row>
    <row r="131" spans="1:5" s="5" customFormat="1" ht="11.25" x14ac:dyDescent="0.2">
      <c r="A131" s="1"/>
      <c r="B131" s="2"/>
      <c r="C131" s="3"/>
      <c r="D131" s="1"/>
      <c r="E131" s="2"/>
    </row>
    <row r="132" spans="1:5" s="5" customFormat="1" ht="11.25" x14ac:dyDescent="0.2">
      <c r="A132" s="1"/>
      <c r="B132" s="2"/>
      <c r="C132" s="3"/>
      <c r="D132" s="1"/>
      <c r="E132" s="2"/>
    </row>
    <row r="133" spans="1:5" s="5" customFormat="1" ht="11.25" x14ac:dyDescent="0.2">
      <c r="A133" s="1"/>
      <c r="B133" s="2"/>
      <c r="C133" s="3"/>
      <c r="D133" s="1"/>
      <c r="E133" s="2"/>
    </row>
    <row r="134" spans="1:5" s="5" customFormat="1" ht="11.25" x14ac:dyDescent="0.2">
      <c r="A134" s="1"/>
      <c r="B134" s="2"/>
      <c r="C134" s="3"/>
      <c r="D134" s="1"/>
      <c r="E134" s="2"/>
    </row>
    <row r="135" spans="1:5" s="5" customFormat="1" ht="11.25" x14ac:dyDescent="0.2">
      <c r="A135" s="1"/>
      <c r="B135" s="2"/>
      <c r="C135" s="3"/>
      <c r="D135" s="1"/>
      <c r="E135" s="2"/>
    </row>
    <row r="136" spans="1:5" s="5" customFormat="1" ht="11.25" x14ac:dyDescent="0.2">
      <c r="A136" s="1"/>
      <c r="B136" s="2"/>
      <c r="C136" s="3"/>
      <c r="D136" s="1"/>
      <c r="E136" s="2"/>
    </row>
    <row r="137" spans="1:5" s="5" customFormat="1" ht="11.25" x14ac:dyDescent="0.2">
      <c r="A137" s="1"/>
      <c r="B137" s="2"/>
      <c r="C137" s="3"/>
      <c r="D137" s="1"/>
      <c r="E137" s="2"/>
    </row>
    <row r="138" spans="1:5" s="5" customFormat="1" ht="11.25" x14ac:dyDescent="0.2">
      <c r="A138" s="1"/>
      <c r="B138" s="2"/>
      <c r="C138" s="3"/>
      <c r="D138" s="1"/>
      <c r="E138" s="2"/>
    </row>
    <row r="139" spans="1:5" s="5" customFormat="1" ht="11.25" x14ac:dyDescent="0.2">
      <c r="A139" s="1"/>
      <c r="B139" s="2"/>
      <c r="C139" s="3"/>
      <c r="D139" s="1"/>
      <c r="E139" s="2"/>
    </row>
    <row r="140" spans="1:5" s="5" customFormat="1" ht="11.25" x14ac:dyDescent="0.2">
      <c r="A140" s="1"/>
      <c r="B140" s="2"/>
      <c r="C140" s="3"/>
      <c r="D140" s="1"/>
      <c r="E140" s="2"/>
    </row>
    <row r="141" spans="1:5" s="5" customFormat="1" ht="11.25" x14ac:dyDescent="0.2">
      <c r="A141" s="1"/>
      <c r="B141" s="2"/>
      <c r="C141" s="3"/>
      <c r="D141" s="1"/>
      <c r="E141" s="2"/>
    </row>
    <row r="142" spans="1:5" s="5" customFormat="1" ht="11.25" x14ac:dyDescent="0.2">
      <c r="A142" s="1"/>
      <c r="B142" s="2"/>
      <c r="C142" s="3"/>
      <c r="D142" s="1"/>
      <c r="E142" s="2"/>
    </row>
    <row r="143" spans="1:5" s="5" customFormat="1" ht="11.25" x14ac:dyDescent="0.2">
      <c r="A143" s="1"/>
      <c r="B143" s="2"/>
      <c r="C143" s="3"/>
      <c r="D143" s="1"/>
      <c r="E143" s="2"/>
    </row>
    <row r="144" spans="1:5" s="5" customFormat="1" ht="11.25" x14ac:dyDescent="0.2">
      <c r="A144" s="1"/>
      <c r="B144" s="2"/>
      <c r="C144" s="3"/>
      <c r="D144" s="1"/>
      <c r="E144" s="2"/>
    </row>
    <row r="145" spans="1:5" s="5" customFormat="1" ht="11.25" x14ac:dyDescent="0.2">
      <c r="A145" s="1"/>
      <c r="B145" s="2"/>
      <c r="C145" s="3"/>
      <c r="D145" s="1"/>
      <c r="E145" s="2"/>
    </row>
    <row r="146" spans="1:5" s="5" customFormat="1" ht="11.25" x14ac:dyDescent="0.2">
      <c r="A146" s="1"/>
      <c r="B146" s="2"/>
      <c r="C146" s="3"/>
      <c r="D146" s="1"/>
      <c r="E146" s="2"/>
    </row>
    <row r="147" spans="1:5" s="5" customFormat="1" ht="11.25" x14ac:dyDescent="0.2">
      <c r="A147" s="1"/>
      <c r="B147" s="2"/>
      <c r="C147" s="3"/>
      <c r="D147" s="1"/>
      <c r="E147" s="2"/>
    </row>
    <row r="148" spans="1:5" s="5" customFormat="1" ht="11.25" x14ac:dyDescent="0.2">
      <c r="A148" s="1"/>
      <c r="B148" s="2"/>
      <c r="C148" s="3"/>
      <c r="D148" s="1"/>
      <c r="E148" s="2"/>
    </row>
    <row r="149" spans="1:5" s="5" customFormat="1" ht="11.25" x14ac:dyDescent="0.2">
      <c r="A149" s="1"/>
      <c r="B149" s="2"/>
      <c r="C149" s="3"/>
      <c r="D149" s="1"/>
      <c r="E149" s="2"/>
    </row>
    <row r="150" spans="1:5" s="5" customFormat="1" ht="11.25" x14ac:dyDescent="0.2">
      <c r="A150" s="1"/>
      <c r="B150" s="2"/>
      <c r="C150" s="3"/>
      <c r="D150" s="1"/>
      <c r="E150" s="2"/>
    </row>
    <row r="151" spans="1:5" s="5" customFormat="1" ht="11.25" x14ac:dyDescent="0.2">
      <c r="A151" s="1"/>
      <c r="B151" s="2"/>
      <c r="C151" s="3"/>
      <c r="D151" s="1"/>
      <c r="E151" s="2"/>
    </row>
    <row r="152" spans="1:5" s="5" customFormat="1" ht="11.25" x14ac:dyDescent="0.2">
      <c r="A152" s="1"/>
      <c r="B152" s="2"/>
      <c r="C152" s="3"/>
      <c r="D152" s="1"/>
      <c r="E152" s="2"/>
    </row>
    <row r="153" spans="1:5" s="5" customFormat="1" ht="11.25" x14ac:dyDescent="0.2">
      <c r="A153" s="1"/>
      <c r="B153" s="2"/>
      <c r="C153" s="3"/>
      <c r="D153" s="1"/>
      <c r="E153" s="2"/>
    </row>
    <row r="154" spans="1:5" s="5" customFormat="1" ht="11.25" x14ac:dyDescent="0.2">
      <c r="A154" s="1"/>
      <c r="B154" s="2"/>
      <c r="C154" s="3"/>
      <c r="D154" s="1"/>
      <c r="E154" s="2"/>
    </row>
    <row r="155" spans="1:5" s="5" customFormat="1" ht="11.25" x14ac:dyDescent="0.2">
      <c r="A155" s="1"/>
      <c r="B155" s="2"/>
      <c r="C155" s="3"/>
      <c r="D155" s="1"/>
      <c r="E155" s="2"/>
    </row>
    <row r="156" spans="1:5" s="5" customFormat="1" ht="11.25" x14ac:dyDescent="0.2">
      <c r="A156" s="1"/>
      <c r="B156" s="2"/>
      <c r="C156" s="3"/>
      <c r="D156" s="1"/>
      <c r="E156" s="2"/>
    </row>
    <row r="157" spans="1:5" s="5" customFormat="1" ht="11.25" x14ac:dyDescent="0.2">
      <c r="A157" s="1"/>
      <c r="B157" s="2"/>
      <c r="C157" s="3"/>
      <c r="D157" s="1"/>
      <c r="E157" s="2"/>
    </row>
    <row r="158" spans="1:5" s="5" customFormat="1" ht="11.25" x14ac:dyDescent="0.2">
      <c r="A158" s="1"/>
      <c r="B158" s="2"/>
      <c r="C158" s="3"/>
      <c r="D158" s="1"/>
      <c r="E158" s="2"/>
    </row>
    <row r="159" spans="1:5" s="5" customFormat="1" ht="11.25" x14ac:dyDescent="0.2">
      <c r="A159" s="1"/>
      <c r="B159" s="2"/>
      <c r="C159" s="3"/>
      <c r="D159" s="1"/>
      <c r="E159" s="2"/>
    </row>
    <row r="160" spans="1:5" s="5" customFormat="1" ht="11.25" x14ac:dyDescent="0.2">
      <c r="A160" s="1"/>
      <c r="B160" s="2"/>
      <c r="C160" s="3"/>
      <c r="D160" s="1"/>
      <c r="E160" s="2"/>
    </row>
    <row r="161" spans="1:5" s="5" customFormat="1" ht="11.25" x14ac:dyDescent="0.2">
      <c r="A161" s="1"/>
      <c r="B161" s="2"/>
      <c r="C161" s="3"/>
      <c r="D161" s="1"/>
      <c r="E161" s="2"/>
    </row>
    <row r="162" spans="1:5" s="5" customFormat="1" ht="11.25" x14ac:dyDescent="0.2">
      <c r="A162" s="1"/>
      <c r="B162" s="2"/>
      <c r="C162" s="3"/>
      <c r="D162" s="1"/>
      <c r="E162" s="2"/>
    </row>
    <row r="163" spans="1:5" s="5" customFormat="1" ht="11.25" x14ac:dyDescent="0.2">
      <c r="A163" s="1"/>
      <c r="B163" s="2"/>
      <c r="C163" s="3"/>
      <c r="D163" s="1"/>
      <c r="E163" s="2"/>
    </row>
    <row r="164" spans="1:5" s="5" customFormat="1" ht="11.25" x14ac:dyDescent="0.2">
      <c r="A164" s="1"/>
      <c r="B164" s="2"/>
      <c r="C164" s="3"/>
      <c r="D164" s="1"/>
      <c r="E164" s="2"/>
    </row>
    <row r="165" spans="1:5" s="5" customFormat="1" ht="11.25" x14ac:dyDescent="0.2">
      <c r="A165" s="1"/>
      <c r="B165" s="2"/>
      <c r="C165" s="3"/>
      <c r="D165" s="1"/>
      <c r="E165" s="2"/>
    </row>
    <row r="166" spans="1:5" s="5" customFormat="1" ht="11.25" x14ac:dyDescent="0.2">
      <c r="A166" s="1"/>
      <c r="B166" s="2"/>
      <c r="C166" s="3"/>
      <c r="D166" s="1"/>
      <c r="E166" s="2"/>
    </row>
    <row r="167" spans="1:5" s="5" customFormat="1" ht="11.25" x14ac:dyDescent="0.2">
      <c r="A167" s="1"/>
      <c r="B167" s="2"/>
      <c r="C167" s="3"/>
      <c r="D167" s="1"/>
      <c r="E167" s="2"/>
    </row>
    <row r="168" spans="1:5" s="5" customFormat="1" ht="11.25" x14ac:dyDescent="0.2">
      <c r="A168" s="1"/>
      <c r="B168" s="2"/>
      <c r="C168" s="3"/>
      <c r="D168" s="1"/>
      <c r="E168" s="2"/>
    </row>
    <row r="169" spans="1:5" s="5" customFormat="1" ht="11.25" x14ac:dyDescent="0.2">
      <c r="A169" s="1"/>
      <c r="B169" s="2"/>
      <c r="C169" s="3"/>
      <c r="D169" s="1"/>
      <c r="E169" s="2"/>
    </row>
    <row r="170" spans="1:5" s="5" customFormat="1" ht="11.25" x14ac:dyDescent="0.2">
      <c r="A170" s="1"/>
      <c r="B170" s="2"/>
      <c r="C170" s="3"/>
      <c r="D170" s="1"/>
      <c r="E170" s="2"/>
    </row>
    <row r="171" spans="1:5" s="5" customFormat="1" ht="11.25" x14ac:dyDescent="0.2">
      <c r="A171" s="1"/>
      <c r="B171" s="2"/>
      <c r="C171" s="3"/>
      <c r="D171" s="1"/>
      <c r="E171" s="2"/>
    </row>
    <row r="172" spans="1:5" s="5" customFormat="1" ht="11.25" x14ac:dyDescent="0.2">
      <c r="A172" s="1"/>
      <c r="B172" s="2"/>
      <c r="C172" s="3"/>
      <c r="D172" s="1"/>
      <c r="E172" s="2"/>
    </row>
    <row r="173" spans="1:5" s="5" customFormat="1" ht="11.25" x14ac:dyDescent="0.2">
      <c r="A173" s="1"/>
      <c r="B173" s="2"/>
      <c r="C173" s="3"/>
      <c r="D173" s="1"/>
      <c r="E173" s="2"/>
    </row>
    <row r="174" spans="1:5" s="5" customFormat="1" ht="11.25" x14ac:dyDescent="0.2">
      <c r="A174" s="1"/>
      <c r="B174" s="2"/>
      <c r="C174" s="3"/>
      <c r="D174" s="1"/>
      <c r="E174" s="2"/>
    </row>
    <row r="175" spans="1:5" s="5" customFormat="1" ht="11.25" x14ac:dyDescent="0.2">
      <c r="A175" s="1"/>
      <c r="B175" s="2"/>
      <c r="C175" s="3"/>
      <c r="D175" s="1"/>
      <c r="E175" s="2"/>
    </row>
    <row r="176" spans="1:5" s="5" customFormat="1" ht="11.25" x14ac:dyDescent="0.2">
      <c r="A176" s="1"/>
      <c r="B176" s="2"/>
      <c r="C176" s="3"/>
      <c r="D176" s="1"/>
      <c r="E176" s="2"/>
    </row>
    <row r="177" spans="1:5" s="5" customFormat="1" ht="11.25" x14ac:dyDescent="0.2">
      <c r="A177" s="1"/>
      <c r="B177" s="2"/>
      <c r="C177" s="3"/>
      <c r="D177" s="1"/>
      <c r="E177" s="2"/>
    </row>
    <row r="178" spans="1:5" s="5" customFormat="1" ht="11.25" x14ac:dyDescent="0.2">
      <c r="A178" s="1"/>
      <c r="B178" s="2"/>
      <c r="C178" s="3"/>
      <c r="D178" s="1"/>
      <c r="E178" s="2"/>
    </row>
    <row r="179" spans="1:5" s="5" customFormat="1" ht="11.25" x14ac:dyDescent="0.2">
      <c r="A179" s="1"/>
      <c r="B179" s="2"/>
      <c r="C179" s="3"/>
      <c r="D179" s="1"/>
      <c r="E179" s="2"/>
    </row>
    <row r="180" spans="1:5" s="5" customFormat="1" ht="11.25" x14ac:dyDescent="0.2">
      <c r="A180" s="1"/>
      <c r="B180" s="2"/>
      <c r="C180" s="3"/>
      <c r="D180" s="1"/>
      <c r="E180" s="2"/>
    </row>
    <row r="181" spans="1:5" s="5" customFormat="1" ht="11.25" x14ac:dyDescent="0.2">
      <c r="A181" s="1"/>
      <c r="B181" s="2"/>
      <c r="C181" s="3"/>
      <c r="D181" s="1"/>
      <c r="E181" s="2"/>
    </row>
    <row r="182" spans="1:5" s="5" customFormat="1" ht="11.25" x14ac:dyDescent="0.2">
      <c r="A182" s="1"/>
      <c r="B182" s="2"/>
      <c r="C182" s="3"/>
      <c r="D182" s="1"/>
      <c r="E182" s="2"/>
    </row>
    <row r="183" spans="1:5" s="5" customFormat="1" ht="11.25" x14ac:dyDescent="0.2">
      <c r="A183" s="1"/>
      <c r="B183" s="2"/>
      <c r="C183" s="3"/>
      <c r="D183" s="1"/>
      <c r="E183" s="2"/>
    </row>
    <row r="184" spans="1:5" s="5" customFormat="1" ht="11.25" x14ac:dyDescent="0.2">
      <c r="A184" s="1"/>
      <c r="B184" s="2"/>
      <c r="C184" s="3"/>
      <c r="D184" s="1"/>
      <c r="E184" s="2"/>
    </row>
    <row r="185" spans="1:5" s="5" customFormat="1" ht="11.25" x14ac:dyDescent="0.2">
      <c r="A185" s="1"/>
      <c r="B185" s="2"/>
      <c r="C185" s="3"/>
      <c r="D185" s="1"/>
      <c r="E185" s="2"/>
    </row>
    <row r="186" spans="1:5" s="5" customFormat="1" ht="11.25" x14ac:dyDescent="0.2">
      <c r="A186" s="1"/>
      <c r="B186" s="2"/>
      <c r="C186" s="3"/>
      <c r="D186" s="1"/>
      <c r="E186" s="2"/>
    </row>
    <row r="187" spans="1:5" s="5" customFormat="1" ht="11.25" x14ac:dyDescent="0.2">
      <c r="A187" s="1"/>
      <c r="B187" s="2"/>
      <c r="C187" s="3"/>
      <c r="D187" s="1"/>
      <c r="E187" s="2"/>
    </row>
    <row r="188" spans="1:5" s="5" customFormat="1" ht="11.25" x14ac:dyDescent="0.2">
      <c r="A188" s="1"/>
      <c r="B188" s="2"/>
      <c r="C188" s="3"/>
      <c r="D188" s="1"/>
      <c r="E188" s="2"/>
    </row>
    <row r="189" spans="1:5" s="5" customFormat="1" ht="11.25" x14ac:dyDescent="0.2">
      <c r="A189" s="1"/>
      <c r="B189" s="2"/>
      <c r="C189" s="3"/>
      <c r="D189" s="1"/>
      <c r="E189" s="2"/>
    </row>
    <row r="190" spans="1:5" s="5" customFormat="1" ht="11.25" x14ac:dyDescent="0.2">
      <c r="A190" s="1"/>
      <c r="B190" s="2"/>
      <c r="C190" s="3"/>
      <c r="D190" s="1"/>
      <c r="E190" s="2"/>
    </row>
    <row r="191" spans="1:5" s="5" customFormat="1" ht="11.25" x14ac:dyDescent="0.2">
      <c r="A191" s="1"/>
      <c r="B191" s="2"/>
      <c r="C191" s="3"/>
      <c r="D191" s="1"/>
      <c r="E191" s="2"/>
    </row>
    <row r="192" spans="1:5" s="5" customFormat="1" ht="11.25" x14ac:dyDescent="0.2">
      <c r="A192" s="1"/>
      <c r="B192" s="2"/>
      <c r="C192" s="3"/>
      <c r="D192" s="1"/>
      <c r="E192" s="2"/>
    </row>
    <row r="193" spans="1:5" s="5" customFormat="1" ht="11.25" x14ac:dyDescent="0.2">
      <c r="A193" s="1"/>
      <c r="B193" s="2"/>
      <c r="C193" s="3"/>
      <c r="D193" s="1"/>
      <c r="E193" s="2"/>
    </row>
    <row r="194" spans="1:5" s="5" customFormat="1" ht="11.25" x14ac:dyDescent="0.2">
      <c r="A194" s="1"/>
      <c r="B194" s="2"/>
      <c r="C194" s="3"/>
      <c r="D194" s="1"/>
      <c r="E194" s="2"/>
    </row>
    <row r="195" spans="1:5" s="5" customFormat="1" ht="11.25" x14ac:dyDescent="0.2">
      <c r="A195" s="1"/>
      <c r="B195" s="2"/>
      <c r="C195" s="3"/>
      <c r="D195" s="1"/>
      <c r="E195" s="2"/>
    </row>
    <row r="196" spans="1:5" s="5" customFormat="1" ht="11.25" x14ac:dyDescent="0.2">
      <c r="A196" s="1"/>
      <c r="B196" s="2"/>
      <c r="C196" s="3"/>
      <c r="D196" s="1"/>
      <c r="E196" s="2"/>
    </row>
    <row r="197" spans="1:5" s="5" customFormat="1" ht="11.25" x14ac:dyDescent="0.2">
      <c r="A197" s="1"/>
      <c r="B197" s="2"/>
      <c r="C197" s="3"/>
      <c r="D197" s="1"/>
      <c r="E197" s="2"/>
    </row>
    <row r="198" spans="1:5" s="5" customFormat="1" ht="11.25" x14ac:dyDescent="0.2">
      <c r="A198" s="1"/>
      <c r="B198" s="2"/>
      <c r="C198" s="3"/>
      <c r="D198" s="1"/>
      <c r="E198" s="2"/>
    </row>
    <row r="199" spans="1:5" s="5" customFormat="1" ht="11.25" x14ac:dyDescent="0.2">
      <c r="A199" s="1"/>
      <c r="B199" s="2"/>
      <c r="C199" s="3"/>
      <c r="D199" s="1"/>
      <c r="E199" s="2"/>
    </row>
    <row r="200" spans="1:5" s="5" customFormat="1" ht="11.25" x14ac:dyDescent="0.2">
      <c r="A200" s="1"/>
      <c r="B200" s="2"/>
      <c r="C200" s="3"/>
      <c r="D200" s="1"/>
      <c r="E200" s="2"/>
    </row>
    <row r="201" spans="1:5" s="5" customFormat="1" ht="11.25" x14ac:dyDescent="0.2">
      <c r="A201" s="1"/>
      <c r="B201" s="2"/>
      <c r="C201" s="3"/>
      <c r="D201" s="1"/>
      <c r="E201" s="2"/>
    </row>
    <row r="202" spans="1:5" s="5" customFormat="1" ht="11.25" x14ac:dyDescent="0.2">
      <c r="A202" s="1"/>
      <c r="B202" s="2"/>
      <c r="C202" s="3"/>
      <c r="D202" s="1"/>
      <c r="E202" s="2"/>
    </row>
    <row r="203" spans="1:5" s="5" customFormat="1" ht="11.25" x14ac:dyDescent="0.2">
      <c r="A203" s="1"/>
      <c r="B203" s="2"/>
      <c r="C203" s="3"/>
      <c r="D203" s="1"/>
      <c r="E203" s="2"/>
    </row>
    <row r="204" spans="1:5" s="5" customFormat="1" ht="11.25" x14ac:dyDescent="0.2">
      <c r="A204" s="1"/>
      <c r="B204" s="2"/>
      <c r="C204" s="3"/>
      <c r="D204" s="1"/>
      <c r="E204" s="2"/>
    </row>
    <row r="205" spans="1:5" s="5" customFormat="1" ht="11.25" x14ac:dyDescent="0.2">
      <c r="A205" s="1"/>
      <c r="B205" s="2"/>
      <c r="C205" s="3"/>
      <c r="D205" s="1"/>
      <c r="E205" s="2"/>
    </row>
  </sheetData>
  <pageMargins left="0.75" right="0.75" top="1" bottom="1" header="0.5" footer="0.5"/>
  <pageSetup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6"/>
  <sheetViews>
    <sheetView workbookViewId="0"/>
  </sheetViews>
  <sheetFormatPr defaultRowHeight="12.75" x14ac:dyDescent="0.2"/>
  <cols>
    <col min="1" max="1" width="6.85546875" style="74" bestFit="1" customWidth="1"/>
    <col min="2" max="2" width="11.7109375" style="67" customWidth="1"/>
    <col min="3" max="4" width="3.7109375" style="68" customWidth="1"/>
    <col min="5" max="5" width="2.7109375" style="68" customWidth="1"/>
    <col min="6" max="6" width="7.7109375" style="69" customWidth="1"/>
    <col min="7" max="7" width="15.7109375" style="67" customWidth="1"/>
    <col min="8" max="8" width="6.85546875" style="67" bestFit="1" customWidth="1"/>
    <col min="9" max="9" width="11.7109375" style="5" customWidth="1"/>
    <col min="10" max="11" width="3.7109375" style="70" customWidth="1"/>
    <col min="12" max="12" width="2.7109375" style="70" customWidth="1"/>
    <col min="13" max="13" width="7.7109375" style="5" customWidth="1"/>
  </cols>
  <sheetData>
    <row r="1" spans="1:13" x14ac:dyDescent="0.2">
      <c r="A1" s="66"/>
      <c r="H1" s="5"/>
    </row>
    <row r="2" spans="1:13" x14ac:dyDescent="0.2">
      <c r="A2" s="66" t="s">
        <v>354</v>
      </c>
      <c r="B2" s="71" t="s">
        <v>715</v>
      </c>
      <c r="C2" s="433" t="s">
        <v>119</v>
      </c>
      <c r="D2" s="433"/>
      <c r="E2" s="433"/>
      <c r="F2" s="69" t="s">
        <v>716</v>
      </c>
      <c r="H2" s="66" t="s">
        <v>354</v>
      </c>
      <c r="I2" s="71" t="s">
        <v>717</v>
      </c>
      <c r="J2" s="433" t="s">
        <v>119</v>
      </c>
      <c r="K2" s="433"/>
      <c r="L2" s="433"/>
      <c r="M2" s="69" t="s">
        <v>716</v>
      </c>
    </row>
    <row r="3" spans="1:13" x14ac:dyDescent="0.2">
      <c r="A3" s="66"/>
      <c r="C3" s="68" t="s">
        <v>718</v>
      </c>
      <c r="D3" s="68" t="s">
        <v>719</v>
      </c>
      <c r="E3" s="68" t="s">
        <v>720</v>
      </c>
      <c r="H3" s="66"/>
      <c r="I3" s="67"/>
      <c r="J3" s="68" t="s">
        <v>718</v>
      </c>
      <c r="K3" s="68" t="s">
        <v>719</v>
      </c>
      <c r="L3" s="68" t="s">
        <v>720</v>
      </c>
      <c r="M3" s="69"/>
    </row>
    <row r="4" spans="1:13" x14ac:dyDescent="0.2">
      <c r="A4" s="66">
        <v>1</v>
      </c>
      <c r="B4" s="67" t="s">
        <v>721</v>
      </c>
      <c r="H4" s="66">
        <v>1</v>
      </c>
      <c r="I4" s="67" t="s">
        <v>721</v>
      </c>
      <c r="M4" s="69"/>
    </row>
    <row r="5" spans="1:13" x14ac:dyDescent="0.2">
      <c r="A5" s="66">
        <v>2</v>
      </c>
      <c r="B5" s="67" t="s">
        <v>375</v>
      </c>
      <c r="C5" s="68">
        <v>10</v>
      </c>
      <c r="D5" s="68">
        <v>4</v>
      </c>
      <c r="F5" s="69" t="s">
        <v>722</v>
      </c>
      <c r="H5" s="66">
        <v>2</v>
      </c>
      <c r="I5" s="67" t="s">
        <v>378</v>
      </c>
      <c r="J5" s="68">
        <v>6</v>
      </c>
      <c r="K5" s="68">
        <v>7</v>
      </c>
      <c r="L5" s="68">
        <v>1</v>
      </c>
      <c r="M5" s="69"/>
    </row>
    <row r="6" spans="1:13" x14ac:dyDescent="0.2">
      <c r="A6" s="66">
        <v>3</v>
      </c>
      <c r="B6" s="67" t="s">
        <v>375</v>
      </c>
      <c r="C6" s="68">
        <v>3</v>
      </c>
      <c r="D6" s="68">
        <v>11</v>
      </c>
      <c r="H6" s="66">
        <v>3</v>
      </c>
      <c r="I6" s="67" t="s">
        <v>378</v>
      </c>
      <c r="J6" s="68">
        <v>5</v>
      </c>
      <c r="K6" s="68">
        <v>9</v>
      </c>
      <c r="L6" s="68"/>
      <c r="M6" s="69"/>
    </row>
    <row r="7" spans="1:13" x14ac:dyDescent="0.2">
      <c r="A7" s="66">
        <v>4</v>
      </c>
      <c r="B7" s="67" t="s">
        <v>373</v>
      </c>
      <c r="C7" s="68">
        <v>4</v>
      </c>
      <c r="D7" s="68">
        <v>10</v>
      </c>
      <c r="H7" s="66">
        <v>4</v>
      </c>
      <c r="I7" s="67" t="s">
        <v>378</v>
      </c>
      <c r="J7" s="68">
        <v>7</v>
      </c>
      <c r="K7" s="68">
        <v>7</v>
      </c>
      <c r="L7" s="68"/>
      <c r="M7" s="69"/>
    </row>
    <row r="8" spans="1:13" x14ac:dyDescent="0.2">
      <c r="A8" s="66">
        <v>5</v>
      </c>
      <c r="B8" s="67" t="s">
        <v>373</v>
      </c>
      <c r="C8" s="68">
        <v>7</v>
      </c>
      <c r="D8" s="68">
        <v>6</v>
      </c>
      <c r="E8" s="68">
        <v>1</v>
      </c>
      <c r="F8" s="69" t="s">
        <v>723</v>
      </c>
      <c r="H8" s="66">
        <v>5</v>
      </c>
      <c r="I8" s="67" t="s">
        <v>378</v>
      </c>
      <c r="J8" s="68">
        <v>9</v>
      </c>
      <c r="K8" s="68">
        <v>5</v>
      </c>
      <c r="L8" s="68"/>
      <c r="M8" s="69" t="s">
        <v>722</v>
      </c>
    </row>
    <row r="9" spans="1:13" x14ac:dyDescent="0.2">
      <c r="A9" s="66">
        <v>6</v>
      </c>
      <c r="B9" s="67" t="s">
        <v>373</v>
      </c>
      <c r="C9" s="68">
        <v>3</v>
      </c>
      <c r="D9" s="68">
        <v>10</v>
      </c>
      <c r="E9" s="68">
        <v>1</v>
      </c>
      <c r="H9" s="66">
        <v>6</v>
      </c>
      <c r="I9" s="67" t="s">
        <v>378</v>
      </c>
      <c r="J9" s="68">
        <v>8</v>
      </c>
      <c r="K9" s="68">
        <v>6</v>
      </c>
      <c r="L9" s="68"/>
      <c r="M9" s="69" t="s">
        <v>722</v>
      </c>
    </row>
    <row r="10" spans="1:13" x14ac:dyDescent="0.2">
      <c r="A10" s="66">
        <v>7</v>
      </c>
      <c r="B10" s="67" t="s">
        <v>373</v>
      </c>
      <c r="C10" s="68">
        <v>7</v>
      </c>
      <c r="D10" s="68">
        <v>7</v>
      </c>
      <c r="H10" s="66">
        <v>7</v>
      </c>
      <c r="I10" s="67" t="s">
        <v>378</v>
      </c>
      <c r="J10" s="68">
        <v>7</v>
      </c>
      <c r="K10" s="68">
        <v>7</v>
      </c>
      <c r="L10" s="68"/>
      <c r="M10" s="69"/>
    </row>
    <row r="11" spans="1:13" x14ac:dyDescent="0.2">
      <c r="A11" s="66">
        <v>8</v>
      </c>
      <c r="B11" s="67" t="s">
        <v>373</v>
      </c>
      <c r="C11" s="68">
        <v>7</v>
      </c>
      <c r="D11" s="68">
        <v>7</v>
      </c>
      <c r="H11" s="66">
        <v>8</v>
      </c>
      <c r="I11" s="67" t="s">
        <v>378</v>
      </c>
      <c r="J11" s="68">
        <v>9</v>
      </c>
      <c r="K11" s="68">
        <v>4</v>
      </c>
      <c r="L11" s="68">
        <v>1</v>
      </c>
      <c r="M11" s="69" t="s">
        <v>723</v>
      </c>
    </row>
    <row r="12" spans="1:13" x14ac:dyDescent="0.2">
      <c r="A12" s="66">
        <v>9</v>
      </c>
      <c r="B12" s="67" t="s">
        <v>373</v>
      </c>
      <c r="C12" s="68">
        <v>6</v>
      </c>
      <c r="D12" s="68">
        <v>8</v>
      </c>
      <c r="H12" s="66">
        <v>9</v>
      </c>
      <c r="I12" s="67" t="s">
        <v>378</v>
      </c>
      <c r="J12" s="68">
        <v>6</v>
      </c>
      <c r="K12" s="68">
        <v>6</v>
      </c>
      <c r="L12" s="68">
        <v>2</v>
      </c>
      <c r="M12" s="69"/>
    </row>
    <row r="13" spans="1:13" x14ac:dyDescent="0.2">
      <c r="A13" s="66">
        <v>10</v>
      </c>
      <c r="B13" s="67" t="s">
        <v>373</v>
      </c>
      <c r="C13" s="68">
        <v>8</v>
      </c>
      <c r="D13" s="68">
        <v>5</v>
      </c>
      <c r="E13" s="68">
        <v>1</v>
      </c>
      <c r="F13" s="69" t="s">
        <v>723</v>
      </c>
      <c r="H13" s="66">
        <v>10</v>
      </c>
      <c r="I13" s="67" t="s">
        <v>378</v>
      </c>
      <c r="J13" s="68">
        <v>12</v>
      </c>
      <c r="K13" s="68">
        <v>2</v>
      </c>
      <c r="L13" s="68"/>
      <c r="M13" s="69" t="s">
        <v>722</v>
      </c>
    </row>
    <row r="14" spans="1:13" x14ac:dyDescent="0.2">
      <c r="A14" s="66">
        <v>11</v>
      </c>
      <c r="B14" s="67" t="s">
        <v>373</v>
      </c>
      <c r="C14" s="68">
        <v>5</v>
      </c>
      <c r="D14" s="68">
        <v>9</v>
      </c>
      <c r="H14" s="66">
        <v>11</v>
      </c>
      <c r="I14" s="67" t="s">
        <v>378</v>
      </c>
      <c r="J14" s="68">
        <v>8</v>
      </c>
      <c r="K14" s="68">
        <v>6</v>
      </c>
      <c r="L14" s="68"/>
      <c r="M14" s="69" t="s">
        <v>723</v>
      </c>
    </row>
    <row r="15" spans="1:13" x14ac:dyDescent="0.2">
      <c r="A15" s="66">
        <v>12</v>
      </c>
      <c r="B15" s="67" t="s">
        <v>727</v>
      </c>
      <c r="C15" s="68">
        <v>9</v>
      </c>
      <c r="D15" s="68">
        <v>4</v>
      </c>
      <c r="E15" s="68">
        <v>1</v>
      </c>
      <c r="F15" s="69" t="s">
        <v>723</v>
      </c>
      <c r="H15" s="66">
        <v>12</v>
      </c>
      <c r="I15" s="67" t="s">
        <v>378</v>
      </c>
      <c r="J15" s="68">
        <v>6</v>
      </c>
      <c r="K15" s="68">
        <v>7</v>
      </c>
      <c r="L15" s="68">
        <v>1</v>
      </c>
      <c r="M15" s="69"/>
    </row>
    <row r="16" spans="1:13" x14ac:dyDescent="0.2">
      <c r="A16" s="66">
        <v>13</v>
      </c>
      <c r="B16" s="67" t="s">
        <v>367</v>
      </c>
      <c r="C16" s="68">
        <v>5</v>
      </c>
      <c r="D16" s="68">
        <v>8</v>
      </c>
      <c r="E16" s="68">
        <v>1</v>
      </c>
      <c r="H16" s="66">
        <v>13</v>
      </c>
      <c r="I16" s="67" t="s">
        <v>378</v>
      </c>
      <c r="J16" s="68">
        <v>6</v>
      </c>
      <c r="K16" s="68">
        <v>8</v>
      </c>
      <c r="L16" s="68"/>
      <c r="M16" s="69"/>
    </row>
    <row r="17" spans="1:13" x14ac:dyDescent="0.2">
      <c r="A17" s="66">
        <v>14</v>
      </c>
      <c r="B17" s="67" t="s">
        <v>367</v>
      </c>
      <c r="C17" s="68">
        <v>7</v>
      </c>
      <c r="D17" s="68">
        <v>7</v>
      </c>
      <c r="H17" s="66">
        <v>14</v>
      </c>
      <c r="I17" s="67" t="s">
        <v>378</v>
      </c>
      <c r="J17" s="68">
        <v>5</v>
      </c>
      <c r="K17" s="68">
        <v>9</v>
      </c>
      <c r="L17" s="68"/>
      <c r="M17" s="69"/>
    </row>
    <row r="18" spans="1:13" x14ac:dyDescent="0.2">
      <c r="A18" s="66">
        <v>15</v>
      </c>
      <c r="B18" s="67" t="s">
        <v>367</v>
      </c>
      <c r="C18" s="68">
        <v>9</v>
      </c>
      <c r="D18" s="68">
        <v>5</v>
      </c>
      <c r="F18" s="69" t="s">
        <v>722</v>
      </c>
      <c r="H18" s="66">
        <v>15</v>
      </c>
      <c r="I18" s="67" t="s">
        <v>378</v>
      </c>
      <c r="J18" s="68">
        <v>6</v>
      </c>
      <c r="K18" s="68">
        <v>8</v>
      </c>
      <c r="L18" s="68"/>
      <c r="M18" s="69"/>
    </row>
    <row r="19" spans="1:13" x14ac:dyDescent="0.2">
      <c r="A19" s="66">
        <v>16</v>
      </c>
      <c r="B19" s="67" t="s">
        <v>398</v>
      </c>
      <c r="C19" s="68">
        <v>6</v>
      </c>
      <c r="D19" s="68">
        <v>8</v>
      </c>
      <c r="H19" s="66">
        <v>16</v>
      </c>
      <c r="I19" s="67" t="s">
        <v>378</v>
      </c>
      <c r="J19" s="68">
        <v>5</v>
      </c>
      <c r="K19" s="68">
        <v>9</v>
      </c>
      <c r="L19" s="68"/>
      <c r="M19" s="69"/>
    </row>
    <row r="20" spans="1:13" x14ac:dyDescent="0.2">
      <c r="A20" s="66">
        <v>17</v>
      </c>
      <c r="B20" s="67" t="s">
        <v>398</v>
      </c>
      <c r="C20" s="68">
        <v>4</v>
      </c>
      <c r="D20" s="68">
        <v>10</v>
      </c>
      <c r="H20" s="66">
        <v>17</v>
      </c>
      <c r="I20" s="67" t="s">
        <v>378</v>
      </c>
      <c r="J20" s="68">
        <v>8</v>
      </c>
      <c r="K20" s="68">
        <v>6</v>
      </c>
      <c r="L20" s="68"/>
      <c r="M20" s="69"/>
    </row>
    <row r="21" spans="1:13" x14ac:dyDescent="0.2">
      <c r="A21" s="66">
        <v>18</v>
      </c>
      <c r="B21" s="67" t="s">
        <v>398</v>
      </c>
      <c r="C21" s="68">
        <v>6</v>
      </c>
      <c r="D21" s="68">
        <v>8</v>
      </c>
      <c r="H21" s="66">
        <v>18</v>
      </c>
      <c r="I21" s="67" t="s">
        <v>378</v>
      </c>
      <c r="J21" s="68">
        <v>7</v>
      </c>
      <c r="K21" s="68">
        <v>7</v>
      </c>
      <c r="L21" s="68"/>
      <c r="M21" s="69"/>
    </row>
    <row r="22" spans="1:13" x14ac:dyDescent="0.2">
      <c r="A22" s="66">
        <v>19</v>
      </c>
      <c r="B22" s="67" t="s">
        <v>398</v>
      </c>
      <c r="C22" s="68">
        <v>4</v>
      </c>
      <c r="D22" s="68">
        <v>10</v>
      </c>
      <c r="H22" s="66">
        <v>19</v>
      </c>
      <c r="I22" s="67" t="s">
        <v>378</v>
      </c>
      <c r="J22" s="68">
        <v>4</v>
      </c>
      <c r="K22" s="68">
        <v>9</v>
      </c>
      <c r="L22" s="68">
        <v>1</v>
      </c>
      <c r="M22" s="69"/>
    </row>
    <row r="23" spans="1:13" x14ac:dyDescent="0.2">
      <c r="A23" s="66">
        <v>20</v>
      </c>
      <c r="B23" s="67" t="s">
        <v>398</v>
      </c>
      <c r="C23" s="68">
        <v>6</v>
      </c>
      <c r="D23" s="68">
        <v>8</v>
      </c>
      <c r="H23" s="66">
        <v>20</v>
      </c>
      <c r="I23" s="67" t="s">
        <v>378</v>
      </c>
      <c r="J23" s="68">
        <v>5</v>
      </c>
      <c r="K23" s="68">
        <v>9</v>
      </c>
      <c r="L23" s="68"/>
      <c r="M23" s="69"/>
    </row>
    <row r="24" spans="1:13" x14ac:dyDescent="0.2">
      <c r="A24" s="66">
        <v>21</v>
      </c>
      <c r="B24" s="67" t="s">
        <v>394</v>
      </c>
      <c r="C24" s="68">
        <v>5</v>
      </c>
      <c r="D24" s="68">
        <v>8</v>
      </c>
      <c r="E24" s="68">
        <v>1</v>
      </c>
      <c r="H24" s="66">
        <v>21</v>
      </c>
      <c r="I24" s="67" t="s">
        <v>378</v>
      </c>
      <c r="J24" s="68">
        <v>6</v>
      </c>
      <c r="K24" s="68">
        <v>8</v>
      </c>
      <c r="L24" s="68"/>
      <c r="M24" s="69"/>
    </row>
    <row r="25" spans="1:13" x14ac:dyDescent="0.2">
      <c r="A25" s="66">
        <v>22</v>
      </c>
      <c r="B25" s="67" t="s">
        <v>394</v>
      </c>
      <c r="C25" s="68">
        <v>4</v>
      </c>
      <c r="D25" s="68">
        <v>10</v>
      </c>
      <c r="H25" s="66">
        <v>22</v>
      </c>
      <c r="I25" s="67" t="s">
        <v>378</v>
      </c>
      <c r="J25" s="68">
        <v>7</v>
      </c>
      <c r="K25" s="68">
        <v>7</v>
      </c>
      <c r="L25" s="68"/>
      <c r="M25" s="69"/>
    </row>
    <row r="26" spans="1:13" x14ac:dyDescent="0.2">
      <c r="A26" s="66">
        <v>23</v>
      </c>
      <c r="B26" s="67" t="s">
        <v>394</v>
      </c>
      <c r="C26" s="68">
        <v>7</v>
      </c>
      <c r="D26" s="68">
        <v>6</v>
      </c>
      <c r="E26" s="68">
        <v>1</v>
      </c>
      <c r="F26" s="69" t="s">
        <v>723</v>
      </c>
      <c r="H26" s="66">
        <v>23</v>
      </c>
      <c r="I26" s="67" t="s">
        <v>378</v>
      </c>
      <c r="J26" s="68">
        <v>8</v>
      </c>
      <c r="K26" s="68">
        <v>6</v>
      </c>
      <c r="L26" s="68"/>
      <c r="M26" s="69" t="s">
        <v>723</v>
      </c>
    </row>
    <row r="27" spans="1:13" x14ac:dyDescent="0.2">
      <c r="A27" s="66">
        <v>24</v>
      </c>
      <c r="B27" s="67" t="s">
        <v>394</v>
      </c>
      <c r="C27" s="68">
        <v>9</v>
      </c>
      <c r="D27" s="68">
        <v>5</v>
      </c>
      <c r="F27" s="69" t="s">
        <v>722</v>
      </c>
      <c r="H27" s="66">
        <v>24</v>
      </c>
      <c r="I27" s="67" t="s">
        <v>378</v>
      </c>
      <c r="J27" s="68">
        <v>7</v>
      </c>
      <c r="K27" s="68">
        <v>7</v>
      </c>
      <c r="L27" s="68"/>
      <c r="M27" s="69"/>
    </row>
    <row r="28" spans="1:13" x14ac:dyDescent="0.2">
      <c r="A28" s="66">
        <v>25</v>
      </c>
      <c r="B28" s="67" t="s">
        <v>394</v>
      </c>
      <c r="C28" s="68">
        <v>5</v>
      </c>
      <c r="D28" s="68">
        <v>7</v>
      </c>
      <c r="E28" s="68">
        <v>2</v>
      </c>
      <c r="H28" s="66">
        <v>25</v>
      </c>
      <c r="I28" s="67" t="s">
        <v>378</v>
      </c>
      <c r="J28" s="68">
        <v>3</v>
      </c>
      <c r="K28" s="68">
        <v>10</v>
      </c>
      <c r="L28" s="68">
        <v>1</v>
      </c>
      <c r="M28" s="69"/>
    </row>
    <row r="29" spans="1:13" x14ac:dyDescent="0.2">
      <c r="A29" s="66">
        <v>26</v>
      </c>
      <c r="B29" s="67" t="s">
        <v>394</v>
      </c>
      <c r="C29" s="68">
        <v>9</v>
      </c>
      <c r="D29" s="68">
        <v>5</v>
      </c>
      <c r="F29" s="69" t="s">
        <v>722</v>
      </c>
      <c r="H29" s="66">
        <v>26</v>
      </c>
      <c r="I29" s="67" t="s">
        <v>378</v>
      </c>
      <c r="J29" s="68">
        <v>6</v>
      </c>
      <c r="K29" s="68">
        <v>7</v>
      </c>
      <c r="L29" s="68">
        <v>1</v>
      </c>
      <c r="M29" s="69"/>
    </row>
    <row r="30" spans="1:13" x14ac:dyDescent="0.2">
      <c r="A30" s="66">
        <v>27</v>
      </c>
      <c r="B30" s="67" t="s">
        <v>714</v>
      </c>
      <c r="C30" s="68">
        <v>7</v>
      </c>
      <c r="D30" s="68">
        <v>6</v>
      </c>
      <c r="E30" s="68">
        <v>1</v>
      </c>
      <c r="F30" s="69" t="s">
        <v>723</v>
      </c>
      <c r="H30" s="66">
        <v>27</v>
      </c>
      <c r="I30" s="67" t="s">
        <v>378</v>
      </c>
      <c r="J30" s="68">
        <v>7</v>
      </c>
      <c r="K30" s="68">
        <v>6</v>
      </c>
      <c r="L30" s="68">
        <v>1</v>
      </c>
      <c r="M30" s="69" t="s">
        <v>722</v>
      </c>
    </row>
    <row r="31" spans="1:13" x14ac:dyDescent="0.2">
      <c r="A31" s="66">
        <v>28</v>
      </c>
      <c r="B31" s="67" t="s">
        <v>399</v>
      </c>
      <c r="C31" s="68">
        <v>4</v>
      </c>
      <c r="D31" s="68">
        <v>10</v>
      </c>
      <c r="H31" s="66">
        <v>28</v>
      </c>
      <c r="I31" s="67" t="s">
        <v>378</v>
      </c>
      <c r="J31" s="68">
        <v>8</v>
      </c>
      <c r="K31" s="68">
        <v>6</v>
      </c>
      <c r="L31" s="68"/>
      <c r="M31" s="69" t="s">
        <v>723</v>
      </c>
    </row>
    <row r="32" spans="1:13" x14ac:dyDescent="0.2">
      <c r="A32" s="66">
        <v>29</v>
      </c>
      <c r="B32" s="67" t="s">
        <v>399</v>
      </c>
      <c r="C32" s="68">
        <v>5</v>
      </c>
      <c r="D32" s="68">
        <v>9</v>
      </c>
      <c r="H32" s="66">
        <v>29</v>
      </c>
      <c r="I32" s="67" t="s">
        <v>378</v>
      </c>
      <c r="J32" s="68">
        <v>6</v>
      </c>
      <c r="K32" s="68">
        <v>8</v>
      </c>
      <c r="L32" s="68"/>
      <c r="M32" s="69"/>
    </row>
    <row r="33" spans="1:13" x14ac:dyDescent="0.2">
      <c r="A33" s="66">
        <v>30</v>
      </c>
      <c r="B33" s="67" t="s">
        <v>399</v>
      </c>
      <c r="C33" s="68">
        <v>3</v>
      </c>
      <c r="D33" s="68">
        <v>10</v>
      </c>
      <c r="E33" s="68">
        <v>1</v>
      </c>
      <c r="H33" s="66">
        <v>30</v>
      </c>
      <c r="I33" s="67" t="s">
        <v>378</v>
      </c>
      <c r="J33" s="68">
        <v>5</v>
      </c>
      <c r="K33" s="68">
        <v>9</v>
      </c>
      <c r="L33" s="68"/>
      <c r="M33" s="69"/>
    </row>
    <row r="34" spans="1:13" x14ac:dyDescent="0.2">
      <c r="A34" s="66">
        <v>31</v>
      </c>
      <c r="B34" s="67" t="s">
        <v>658</v>
      </c>
      <c r="C34" s="68">
        <v>5</v>
      </c>
      <c r="D34" s="68">
        <v>9</v>
      </c>
      <c r="H34" s="66">
        <v>31</v>
      </c>
      <c r="I34" s="67" t="s">
        <v>378</v>
      </c>
      <c r="J34" s="68">
        <v>5</v>
      </c>
      <c r="K34" s="68">
        <v>9</v>
      </c>
      <c r="L34" s="68"/>
      <c r="M34" s="69"/>
    </row>
    <row r="35" spans="1:13" x14ac:dyDescent="0.2">
      <c r="A35" s="66">
        <v>32</v>
      </c>
      <c r="B35" s="67" t="s">
        <v>658</v>
      </c>
      <c r="C35" s="68">
        <v>7</v>
      </c>
      <c r="D35" s="68">
        <v>7</v>
      </c>
      <c r="H35" s="66">
        <v>32</v>
      </c>
      <c r="I35" s="67" t="s">
        <v>378</v>
      </c>
      <c r="J35" s="68">
        <v>8</v>
      </c>
      <c r="K35" s="68">
        <v>5</v>
      </c>
      <c r="L35" s="68">
        <v>1</v>
      </c>
      <c r="M35" s="69" t="s">
        <v>722</v>
      </c>
    </row>
    <row r="36" spans="1:13" x14ac:dyDescent="0.2">
      <c r="A36" s="66">
        <v>33</v>
      </c>
      <c r="B36" s="67" t="s">
        <v>658</v>
      </c>
      <c r="C36" s="68">
        <v>7</v>
      </c>
      <c r="D36" s="68">
        <v>7</v>
      </c>
      <c r="H36" s="66">
        <v>33</v>
      </c>
      <c r="I36" s="67" t="s">
        <v>378</v>
      </c>
      <c r="J36" s="68">
        <v>7</v>
      </c>
      <c r="K36" s="68">
        <v>7</v>
      </c>
      <c r="L36" s="68"/>
      <c r="M36" s="69" t="s">
        <v>723</v>
      </c>
    </row>
    <row r="37" spans="1:13" x14ac:dyDescent="0.2">
      <c r="A37" s="66">
        <v>34</v>
      </c>
      <c r="B37" s="67" t="s">
        <v>658</v>
      </c>
      <c r="C37" s="68">
        <v>10</v>
      </c>
      <c r="D37" s="68">
        <v>4</v>
      </c>
      <c r="F37" s="69" t="s">
        <v>723</v>
      </c>
      <c r="H37" s="66">
        <v>34</v>
      </c>
      <c r="I37" s="67" t="s">
        <v>378</v>
      </c>
      <c r="J37" s="68">
        <v>10</v>
      </c>
      <c r="K37" s="68">
        <v>4</v>
      </c>
      <c r="L37" s="68"/>
      <c r="M37" s="69" t="s">
        <v>722</v>
      </c>
    </row>
    <row r="38" spans="1:13" x14ac:dyDescent="0.2">
      <c r="A38" s="72"/>
      <c r="H38" s="72"/>
      <c r="I38" s="67"/>
      <c r="J38" s="68"/>
      <c r="K38" s="68"/>
      <c r="L38" s="68"/>
      <c r="M38" s="69"/>
    </row>
    <row r="39" spans="1:13" x14ac:dyDescent="0.2">
      <c r="A39" s="73" t="s">
        <v>724</v>
      </c>
      <c r="C39" s="68">
        <f>SUM(C5:C38)</f>
        <v>203</v>
      </c>
      <c r="D39" s="68">
        <f>SUM(D5:D38)</f>
        <v>248</v>
      </c>
      <c r="E39" s="68">
        <f>SUM(E5:E38)</f>
        <v>11</v>
      </c>
      <c r="H39" s="73" t="s">
        <v>724</v>
      </c>
      <c r="I39" s="67"/>
      <c r="J39" s="68">
        <f>SUM(J5:J38)</f>
        <v>222</v>
      </c>
      <c r="K39" s="68">
        <f>SUM(K5:K38)</f>
        <v>230</v>
      </c>
      <c r="L39" s="68">
        <f>SUM(L5:L38)</f>
        <v>10</v>
      </c>
      <c r="M39" s="69"/>
    </row>
    <row r="40" spans="1:13" x14ac:dyDescent="0.2">
      <c r="A40" s="72"/>
      <c r="H40" s="72"/>
      <c r="I40" s="67"/>
      <c r="J40" s="68"/>
      <c r="K40" s="68"/>
      <c r="L40" s="68"/>
      <c r="M40" s="69"/>
    </row>
    <row r="41" spans="1:13" x14ac:dyDescent="0.2">
      <c r="A41" s="5" t="s">
        <v>1929</v>
      </c>
      <c r="H41" s="5"/>
    </row>
    <row r="42" spans="1:13" x14ac:dyDescent="0.2">
      <c r="H42" s="5"/>
    </row>
    <row r="43" spans="1:13" x14ac:dyDescent="0.2">
      <c r="A43" s="72"/>
      <c r="H43" s="5"/>
    </row>
    <row r="44" spans="1:13" x14ac:dyDescent="0.2">
      <c r="A44" s="72"/>
      <c r="H44" s="5"/>
    </row>
    <row r="45" spans="1:13" x14ac:dyDescent="0.2">
      <c r="A45" s="66" t="s">
        <v>354</v>
      </c>
      <c r="B45" s="71" t="s">
        <v>725</v>
      </c>
      <c r="C45" s="433" t="s">
        <v>119</v>
      </c>
      <c r="D45" s="433"/>
      <c r="E45" s="433"/>
      <c r="F45" s="69" t="s">
        <v>716</v>
      </c>
      <c r="H45" s="66" t="s">
        <v>354</v>
      </c>
      <c r="I45" s="71" t="s">
        <v>726</v>
      </c>
      <c r="J45" s="433" t="s">
        <v>119</v>
      </c>
      <c r="K45" s="433"/>
      <c r="L45" s="433"/>
      <c r="M45" s="69" t="s">
        <v>716</v>
      </c>
    </row>
    <row r="46" spans="1:13" x14ac:dyDescent="0.2">
      <c r="A46" s="66"/>
      <c r="C46" s="68" t="s">
        <v>718</v>
      </c>
      <c r="D46" s="68" t="s">
        <v>719</v>
      </c>
      <c r="E46" s="68" t="s">
        <v>720</v>
      </c>
      <c r="H46" s="66"/>
      <c r="I46" s="67"/>
      <c r="J46" s="68" t="s">
        <v>718</v>
      </c>
      <c r="K46" s="68" t="s">
        <v>719</v>
      </c>
      <c r="L46" s="68" t="s">
        <v>720</v>
      </c>
      <c r="M46" s="69"/>
    </row>
    <row r="47" spans="1:13" x14ac:dyDescent="0.2">
      <c r="A47" s="66">
        <v>1</v>
      </c>
      <c r="B47" s="67" t="s">
        <v>364</v>
      </c>
      <c r="C47" s="68">
        <v>6</v>
      </c>
      <c r="D47" s="68">
        <v>8</v>
      </c>
      <c r="H47" s="66">
        <v>1</v>
      </c>
      <c r="I47" s="67" t="s">
        <v>400</v>
      </c>
      <c r="J47" s="68">
        <v>9</v>
      </c>
      <c r="K47" s="68">
        <v>5</v>
      </c>
      <c r="L47" s="68"/>
      <c r="M47" s="69" t="s">
        <v>723</v>
      </c>
    </row>
    <row r="48" spans="1:13" x14ac:dyDescent="0.2">
      <c r="A48" s="66">
        <v>2</v>
      </c>
      <c r="B48" s="67" t="s">
        <v>364</v>
      </c>
      <c r="C48" s="68">
        <v>9</v>
      </c>
      <c r="D48" s="68">
        <v>4</v>
      </c>
      <c r="E48" s="68">
        <v>1</v>
      </c>
      <c r="F48" s="69" t="s">
        <v>722</v>
      </c>
      <c r="H48" s="66">
        <v>2</v>
      </c>
      <c r="I48" s="67" t="s">
        <v>400</v>
      </c>
      <c r="J48" s="68">
        <v>4</v>
      </c>
      <c r="K48" s="68">
        <v>10</v>
      </c>
      <c r="L48" s="68"/>
      <c r="M48" s="69"/>
    </row>
    <row r="49" spans="1:15" x14ac:dyDescent="0.2">
      <c r="A49" s="66">
        <v>3</v>
      </c>
      <c r="B49" s="67" t="s">
        <v>364</v>
      </c>
      <c r="C49" s="68">
        <v>11</v>
      </c>
      <c r="D49" s="68">
        <v>3</v>
      </c>
      <c r="F49" s="69" t="s">
        <v>722</v>
      </c>
      <c r="H49" s="66">
        <v>3</v>
      </c>
      <c r="I49" s="67" t="s">
        <v>367</v>
      </c>
      <c r="J49" s="68">
        <v>11</v>
      </c>
      <c r="K49" s="68">
        <v>3</v>
      </c>
      <c r="L49" s="68"/>
      <c r="M49" s="69" t="s">
        <v>722</v>
      </c>
    </row>
    <row r="50" spans="1:15" x14ac:dyDescent="0.2">
      <c r="A50" s="66">
        <v>4</v>
      </c>
      <c r="B50" s="67" t="s">
        <v>406</v>
      </c>
      <c r="C50" s="68">
        <v>11</v>
      </c>
      <c r="D50" s="68">
        <v>3</v>
      </c>
      <c r="F50" s="69" t="s">
        <v>722</v>
      </c>
      <c r="H50" s="66">
        <v>4</v>
      </c>
      <c r="I50" s="67" t="s">
        <v>367</v>
      </c>
      <c r="J50" s="68">
        <v>9</v>
      </c>
      <c r="K50" s="68">
        <v>5</v>
      </c>
      <c r="L50" s="68"/>
      <c r="M50" s="69" t="s">
        <v>723</v>
      </c>
    </row>
    <row r="51" spans="1:15" x14ac:dyDescent="0.2">
      <c r="A51" s="66">
        <v>5</v>
      </c>
      <c r="B51" s="67" t="s">
        <v>406</v>
      </c>
      <c r="C51" s="68">
        <v>6</v>
      </c>
      <c r="D51" s="68">
        <v>8</v>
      </c>
      <c r="H51" s="66">
        <v>5</v>
      </c>
      <c r="I51" s="67" t="s">
        <v>367</v>
      </c>
      <c r="J51" s="68">
        <v>7</v>
      </c>
      <c r="K51" s="68">
        <v>7</v>
      </c>
      <c r="L51" s="68"/>
      <c r="M51" s="69"/>
    </row>
    <row r="52" spans="1:15" x14ac:dyDescent="0.2">
      <c r="A52" s="66">
        <v>6</v>
      </c>
      <c r="B52" s="67" t="s">
        <v>406</v>
      </c>
      <c r="C52" s="68">
        <v>8</v>
      </c>
      <c r="D52" s="68">
        <v>6</v>
      </c>
      <c r="F52" s="69" t="s">
        <v>723</v>
      </c>
      <c r="H52" s="66">
        <v>6</v>
      </c>
      <c r="I52" s="67" t="s">
        <v>367</v>
      </c>
      <c r="J52" s="68">
        <v>5</v>
      </c>
      <c r="K52" s="68">
        <v>8</v>
      </c>
      <c r="L52" s="68">
        <v>1</v>
      </c>
      <c r="M52" s="69"/>
    </row>
    <row r="53" spans="1:15" x14ac:dyDescent="0.2">
      <c r="A53" s="66">
        <v>7</v>
      </c>
      <c r="B53" s="67" t="s">
        <v>368</v>
      </c>
      <c r="C53" s="68">
        <v>9</v>
      </c>
      <c r="D53" s="68">
        <v>5</v>
      </c>
      <c r="F53" s="69" t="s">
        <v>722</v>
      </c>
      <c r="H53" s="66">
        <v>7</v>
      </c>
      <c r="I53" s="67" t="s">
        <v>367</v>
      </c>
      <c r="J53" s="68">
        <v>7</v>
      </c>
      <c r="K53" s="68">
        <v>7</v>
      </c>
      <c r="L53" s="68"/>
      <c r="M53" s="69" t="s">
        <v>723</v>
      </c>
    </row>
    <row r="54" spans="1:15" x14ac:dyDescent="0.2">
      <c r="A54" s="66">
        <v>8</v>
      </c>
      <c r="B54" s="67" t="s">
        <v>368</v>
      </c>
      <c r="C54" s="68">
        <v>12</v>
      </c>
      <c r="D54" s="68">
        <v>2</v>
      </c>
      <c r="F54" s="69" t="s">
        <v>722</v>
      </c>
      <c r="H54" s="66">
        <v>8</v>
      </c>
      <c r="I54" s="67" t="s">
        <v>385</v>
      </c>
      <c r="J54" s="68">
        <v>5</v>
      </c>
      <c r="K54" s="68">
        <v>9</v>
      </c>
      <c r="L54" s="68"/>
      <c r="M54" s="69"/>
    </row>
    <row r="55" spans="1:15" x14ac:dyDescent="0.2">
      <c r="A55" s="66">
        <v>9</v>
      </c>
      <c r="B55" s="67" t="s">
        <v>368</v>
      </c>
      <c r="C55" s="68">
        <v>6</v>
      </c>
      <c r="D55" s="68">
        <v>7</v>
      </c>
      <c r="E55" s="68">
        <v>1</v>
      </c>
      <c r="H55" s="66">
        <v>9</v>
      </c>
      <c r="I55" s="67" t="s">
        <v>385</v>
      </c>
      <c r="J55" s="68">
        <v>8</v>
      </c>
      <c r="K55" s="68">
        <v>6</v>
      </c>
      <c r="L55" s="68"/>
      <c r="M55" s="69" t="s">
        <v>722</v>
      </c>
    </row>
    <row r="56" spans="1:15" x14ac:dyDescent="0.2">
      <c r="A56" s="66">
        <v>10</v>
      </c>
      <c r="B56" s="67" t="s">
        <v>368</v>
      </c>
      <c r="C56" s="68">
        <v>5</v>
      </c>
      <c r="D56" s="68">
        <v>8</v>
      </c>
      <c r="E56" s="68">
        <v>1</v>
      </c>
      <c r="H56" s="66">
        <v>10</v>
      </c>
      <c r="I56" s="67" t="s">
        <v>385</v>
      </c>
      <c r="J56" s="68">
        <v>6</v>
      </c>
      <c r="K56" s="68">
        <v>8</v>
      </c>
      <c r="L56" s="68"/>
      <c r="M56" s="69"/>
      <c r="N56" s="75"/>
    </row>
    <row r="57" spans="1:15" x14ac:dyDescent="0.2">
      <c r="A57" s="66">
        <v>11</v>
      </c>
      <c r="B57" s="67" t="s">
        <v>368</v>
      </c>
      <c r="C57" s="68">
        <v>8</v>
      </c>
      <c r="D57" s="68">
        <v>6</v>
      </c>
      <c r="F57" s="69" t="s">
        <v>723</v>
      </c>
      <c r="H57" s="66">
        <v>11</v>
      </c>
      <c r="I57" s="67" t="s">
        <v>385</v>
      </c>
      <c r="J57" s="68">
        <v>9</v>
      </c>
      <c r="K57" s="68">
        <v>5</v>
      </c>
      <c r="L57" s="68"/>
      <c r="M57" s="69" t="s">
        <v>722</v>
      </c>
    </row>
    <row r="58" spans="1:15" x14ac:dyDescent="0.2">
      <c r="A58" s="66">
        <v>12</v>
      </c>
      <c r="B58" s="67" t="s">
        <v>368</v>
      </c>
      <c r="C58" s="68">
        <v>9</v>
      </c>
      <c r="D58" s="68">
        <v>4</v>
      </c>
      <c r="E58" s="68">
        <v>1</v>
      </c>
      <c r="F58" s="69" t="s">
        <v>722</v>
      </c>
      <c r="H58" s="66">
        <v>12</v>
      </c>
      <c r="I58" s="67" t="s">
        <v>385</v>
      </c>
      <c r="J58" s="68">
        <v>5</v>
      </c>
      <c r="K58" s="68">
        <v>9</v>
      </c>
      <c r="L58" s="68"/>
      <c r="M58" s="69"/>
    </row>
    <row r="59" spans="1:15" x14ac:dyDescent="0.2">
      <c r="A59" s="66">
        <v>13</v>
      </c>
      <c r="B59" s="67" t="s">
        <v>368</v>
      </c>
      <c r="C59" s="68">
        <v>10</v>
      </c>
      <c r="D59" s="68">
        <v>4</v>
      </c>
      <c r="F59" s="69" t="s">
        <v>722</v>
      </c>
      <c r="H59" s="66">
        <v>13</v>
      </c>
      <c r="I59" s="67" t="s">
        <v>385</v>
      </c>
      <c r="J59" s="68">
        <v>6</v>
      </c>
      <c r="K59" s="68">
        <v>8</v>
      </c>
      <c r="L59" s="68"/>
      <c r="M59" s="69"/>
    </row>
    <row r="60" spans="1:15" x14ac:dyDescent="0.2">
      <c r="A60" s="66">
        <v>14</v>
      </c>
      <c r="B60" s="67" t="s">
        <v>1930</v>
      </c>
      <c r="C60" s="68">
        <v>6</v>
      </c>
      <c r="D60" s="68">
        <v>8</v>
      </c>
      <c r="H60" s="66">
        <v>14</v>
      </c>
      <c r="I60" s="67" t="s">
        <v>385</v>
      </c>
      <c r="J60" s="68">
        <v>9</v>
      </c>
      <c r="K60" s="68">
        <v>5</v>
      </c>
      <c r="L60" s="68"/>
      <c r="M60" s="69" t="s">
        <v>722</v>
      </c>
    </row>
    <row r="61" spans="1:15" x14ac:dyDescent="0.2">
      <c r="A61" s="66">
        <v>15</v>
      </c>
      <c r="B61" s="67" t="s">
        <v>370</v>
      </c>
      <c r="C61" s="68">
        <v>5</v>
      </c>
      <c r="D61" s="68">
        <v>9</v>
      </c>
      <c r="H61" s="66">
        <v>15</v>
      </c>
      <c r="I61" s="67" t="s">
        <v>385</v>
      </c>
      <c r="J61" s="68">
        <v>6</v>
      </c>
      <c r="K61" s="68">
        <v>8</v>
      </c>
      <c r="L61" s="68"/>
      <c r="M61" s="69"/>
      <c r="N61" s="75"/>
      <c r="O61" s="75"/>
    </row>
    <row r="62" spans="1:15" x14ac:dyDescent="0.2">
      <c r="A62" s="66">
        <v>16</v>
      </c>
      <c r="B62" s="67" t="s">
        <v>370</v>
      </c>
      <c r="C62" s="68">
        <v>10</v>
      </c>
      <c r="D62" s="68">
        <v>4</v>
      </c>
      <c r="F62" s="69" t="s">
        <v>723</v>
      </c>
      <c r="H62" s="66">
        <v>16</v>
      </c>
      <c r="I62" s="67" t="s">
        <v>385</v>
      </c>
      <c r="J62" s="68">
        <v>11</v>
      </c>
      <c r="K62" s="68">
        <v>3</v>
      </c>
      <c r="L62" s="68"/>
      <c r="M62" s="69" t="s">
        <v>722</v>
      </c>
    </row>
    <row r="63" spans="1:15" x14ac:dyDescent="0.2">
      <c r="A63" s="66">
        <v>17</v>
      </c>
      <c r="B63" s="67" t="s">
        <v>392</v>
      </c>
      <c r="C63" s="68">
        <v>8</v>
      </c>
      <c r="D63" s="68">
        <v>6</v>
      </c>
      <c r="F63" s="69" t="s">
        <v>722</v>
      </c>
      <c r="H63" s="66">
        <v>17</v>
      </c>
      <c r="I63" s="67" t="s">
        <v>385</v>
      </c>
      <c r="J63" s="68">
        <v>8</v>
      </c>
      <c r="K63" s="68">
        <v>6</v>
      </c>
      <c r="L63" s="68"/>
      <c r="M63" s="69" t="s">
        <v>723</v>
      </c>
    </row>
    <row r="64" spans="1:15" x14ac:dyDescent="0.2">
      <c r="A64" s="66">
        <v>18</v>
      </c>
      <c r="B64" s="67" t="s">
        <v>392</v>
      </c>
      <c r="C64" s="68">
        <v>3</v>
      </c>
      <c r="D64" s="68">
        <v>10</v>
      </c>
      <c r="E64" s="68">
        <v>1</v>
      </c>
      <c r="H64" s="66">
        <v>18</v>
      </c>
      <c r="I64" s="67" t="s">
        <v>385</v>
      </c>
      <c r="J64" s="68">
        <v>10</v>
      </c>
      <c r="K64" s="68">
        <v>2</v>
      </c>
      <c r="L64" s="68">
        <v>2</v>
      </c>
      <c r="M64" s="69" t="s">
        <v>722</v>
      </c>
    </row>
    <row r="65" spans="1:13" x14ac:dyDescent="0.2">
      <c r="A65" s="66">
        <v>19</v>
      </c>
      <c r="B65" s="67" t="s">
        <v>392</v>
      </c>
      <c r="C65" s="68">
        <v>8</v>
      </c>
      <c r="D65" s="68">
        <v>6</v>
      </c>
      <c r="F65" s="69" t="s">
        <v>722</v>
      </c>
      <c r="H65" s="66">
        <v>19</v>
      </c>
      <c r="I65" s="67" t="s">
        <v>385</v>
      </c>
      <c r="J65" s="68">
        <v>7</v>
      </c>
      <c r="K65" s="68">
        <v>6</v>
      </c>
      <c r="L65" s="68">
        <v>1</v>
      </c>
      <c r="M65" s="69" t="s">
        <v>723</v>
      </c>
    </row>
    <row r="66" spans="1:13" x14ac:dyDescent="0.2">
      <c r="A66" s="66">
        <v>20</v>
      </c>
      <c r="B66" s="67" t="s">
        <v>392</v>
      </c>
      <c r="C66" s="68">
        <v>10</v>
      </c>
      <c r="D66" s="68">
        <v>4</v>
      </c>
      <c r="F66" s="69" t="s">
        <v>722</v>
      </c>
      <c r="H66" s="66">
        <v>20</v>
      </c>
      <c r="I66" s="67" t="s">
        <v>385</v>
      </c>
      <c r="J66" s="68">
        <v>5</v>
      </c>
      <c r="K66" s="68">
        <v>8</v>
      </c>
      <c r="L66" s="68">
        <v>1</v>
      </c>
      <c r="M66" s="69"/>
    </row>
    <row r="67" spans="1:13" x14ac:dyDescent="0.2">
      <c r="A67" s="66">
        <v>21</v>
      </c>
      <c r="B67" s="67" t="s">
        <v>392</v>
      </c>
      <c r="C67" s="68">
        <v>6</v>
      </c>
      <c r="D67" s="68">
        <v>8</v>
      </c>
      <c r="H67" s="66">
        <v>21</v>
      </c>
      <c r="I67" s="67" t="s">
        <v>385</v>
      </c>
      <c r="J67" s="68">
        <v>8</v>
      </c>
      <c r="K67" s="68">
        <v>5</v>
      </c>
      <c r="L67" s="68">
        <v>1</v>
      </c>
      <c r="M67" s="69" t="s">
        <v>722</v>
      </c>
    </row>
    <row r="68" spans="1:13" x14ac:dyDescent="0.2">
      <c r="A68" s="66">
        <v>22</v>
      </c>
      <c r="B68" s="67" t="s">
        <v>392</v>
      </c>
      <c r="C68" s="68">
        <v>8</v>
      </c>
      <c r="D68" s="68">
        <v>6</v>
      </c>
      <c r="F68" s="69" t="s">
        <v>722</v>
      </c>
      <c r="H68" s="66">
        <v>22</v>
      </c>
      <c r="I68" s="67" t="s">
        <v>385</v>
      </c>
      <c r="J68" s="68">
        <v>5</v>
      </c>
      <c r="K68" s="68">
        <v>9</v>
      </c>
      <c r="L68" s="68"/>
      <c r="M68" s="69"/>
    </row>
    <row r="69" spans="1:13" x14ac:dyDescent="0.2">
      <c r="A69" s="66">
        <v>23</v>
      </c>
      <c r="B69" s="67" t="s">
        <v>392</v>
      </c>
      <c r="C69" s="68">
        <v>5</v>
      </c>
      <c r="D69" s="68">
        <v>9</v>
      </c>
      <c r="H69" s="66">
        <v>23</v>
      </c>
      <c r="I69" s="67" t="s">
        <v>385</v>
      </c>
      <c r="J69" s="68">
        <v>8</v>
      </c>
      <c r="K69" s="68">
        <v>6</v>
      </c>
      <c r="L69" s="68"/>
      <c r="M69" s="69" t="s">
        <v>722</v>
      </c>
    </row>
    <row r="70" spans="1:13" x14ac:dyDescent="0.2">
      <c r="A70" s="66">
        <v>24</v>
      </c>
      <c r="B70" s="67" t="s">
        <v>392</v>
      </c>
      <c r="C70" s="68">
        <v>7</v>
      </c>
      <c r="D70" s="68">
        <v>7</v>
      </c>
      <c r="H70" s="66">
        <v>24</v>
      </c>
      <c r="I70" s="67" t="s">
        <v>385</v>
      </c>
      <c r="J70" s="68">
        <v>9</v>
      </c>
      <c r="K70" s="68">
        <v>5</v>
      </c>
      <c r="L70" s="68"/>
      <c r="M70" s="69" t="s">
        <v>723</v>
      </c>
    </row>
    <row r="71" spans="1:13" x14ac:dyDescent="0.2">
      <c r="A71" s="66">
        <v>25</v>
      </c>
      <c r="B71" s="67" t="s">
        <v>392</v>
      </c>
      <c r="C71" s="68">
        <v>7</v>
      </c>
      <c r="D71" s="68">
        <v>7</v>
      </c>
      <c r="H71" s="66">
        <v>25</v>
      </c>
      <c r="I71" s="67" t="s">
        <v>385</v>
      </c>
      <c r="J71" s="68">
        <v>8</v>
      </c>
      <c r="K71" s="68">
        <v>5</v>
      </c>
      <c r="L71" s="68">
        <v>1</v>
      </c>
      <c r="M71" s="69" t="s">
        <v>722</v>
      </c>
    </row>
    <row r="72" spans="1:13" x14ac:dyDescent="0.2">
      <c r="A72" s="66">
        <v>26</v>
      </c>
      <c r="B72" s="67" t="s">
        <v>392</v>
      </c>
      <c r="C72" s="68">
        <v>8</v>
      </c>
      <c r="D72" s="68">
        <v>6</v>
      </c>
      <c r="F72" s="69" t="s">
        <v>723</v>
      </c>
      <c r="H72" s="66">
        <v>26</v>
      </c>
      <c r="I72" s="67" t="s">
        <v>385</v>
      </c>
      <c r="J72" s="68">
        <v>7</v>
      </c>
      <c r="K72" s="68">
        <v>7</v>
      </c>
      <c r="L72" s="68"/>
      <c r="M72" s="69"/>
    </row>
    <row r="73" spans="1:13" x14ac:dyDescent="0.2">
      <c r="A73" s="66">
        <v>27</v>
      </c>
      <c r="B73" s="67" t="s">
        <v>392</v>
      </c>
      <c r="C73" s="68">
        <v>6</v>
      </c>
      <c r="D73" s="68">
        <v>7</v>
      </c>
      <c r="E73" s="68">
        <v>1</v>
      </c>
      <c r="H73" s="66">
        <v>27</v>
      </c>
      <c r="I73" s="67" t="s">
        <v>385</v>
      </c>
      <c r="J73" s="68">
        <v>7</v>
      </c>
      <c r="K73" s="68">
        <v>6</v>
      </c>
      <c r="L73" s="68">
        <v>1</v>
      </c>
      <c r="M73" s="69" t="s">
        <v>723</v>
      </c>
    </row>
    <row r="74" spans="1:13" x14ac:dyDescent="0.2">
      <c r="A74" s="66">
        <v>28</v>
      </c>
      <c r="B74" s="67" t="s">
        <v>392</v>
      </c>
      <c r="C74" s="68">
        <v>10</v>
      </c>
      <c r="D74" s="68">
        <v>4</v>
      </c>
      <c r="F74" s="69" t="s">
        <v>722</v>
      </c>
      <c r="H74" s="66">
        <v>28</v>
      </c>
      <c r="I74" s="67" t="s">
        <v>385</v>
      </c>
      <c r="J74" s="68">
        <v>8</v>
      </c>
      <c r="K74" s="68">
        <v>6</v>
      </c>
      <c r="L74" s="68"/>
      <c r="M74" s="69" t="s">
        <v>723</v>
      </c>
    </row>
    <row r="75" spans="1:13" x14ac:dyDescent="0.2">
      <c r="A75" s="66">
        <v>29</v>
      </c>
      <c r="B75" s="67" t="s">
        <v>392</v>
      </c>
      <c r="C75" s="68">
        <v>10</v>
      </c>
      <c r="D75" s="68">
        <v>4</v>
      </c>
      <c r="F75" s="69" t="s">
        <v>722</v>
      </c>
      <c r="H75" s="66">
        <v>29</v>
      </c>
      <c r="I75" s="67" t="s">
        <v>385</v>
      </c>
      <c r="J75" s="68">
        <v>6</v>
      </c>
      <c r="K75" s="68">
        <v>8</v>
      </c>
      <c r="L75" s="68"/>
      <c r="M75" s="69"/>
    </row>
    <row r="76" spans="1:13" x14ac:dyDescent="0.2">
      <c r="A76" s="66">
        <v>30</v>
      </c>
      <c r="B76" s="67" t="s">
        <v>392</v>
      </c>
      <c r="C76" s="68">
        <v>8</v>
      </c>
      <c r="D76" s="68">
        <v>5</v>
      </c>
      <c r="E76" s="68">
        <v>1</v>
      </c>
      <c r="F76" s="69" t="s">
        <v>723</v>
      </c>
      <c r="H76" s="66">
        <v>30</v>
      </c>
      <c r="I76" s="67" t="s">
        <v>385</v>
      </c>
      <c r="J76" s="68">
        <v>9</v>
      </c>
      <c r="K76" s="68">
        <v>5</v>
      </c>
      <c r="L76" s="68"/>
      <c r="M76" s="69" t="s">
        <v>722</v>
      </c>
    </row>
    <row r="77" spans="1:13" x14ac:dyDescent="0.2">
      <c r="A77" s="66">
        <v>31</v>
      </c>
      <c r="B77" s="67" t="s">
        <v>392</v>
      </c>
      <c r="C77" s="68">
        <v>5</v>
      </c>
      <c r="D77" s="68">
        <v>9</v>
      </c>
      <c r="H77" s="66">
        <v>31</v>
      </c>
      <c r="I77" s="67" t="s">
        <v>385</v>
      </c>
      <c r="J77" s="68">
        <v>7</v>
      </c>
      <c r="K77" s="68">
        <v>7</v>
      </c>
      <c r="L77" s="68"/>
      <c r="M77" s="69" t="s">
        <v>722</v>
      </c>
    </row>
    <row r="78" spans="1:13" x14ac:dyDescent="0.2">
      <c r="A78" s="66">
        <v>32</v>
      </c>
      <c r="B78" s="67" t="s">
        <v>392</v>
      </c>
      <c r="C78" s="68">
        <v>8</v>
      </c>
      <c r="D78" s="68">
        <v>6</v>
      </c>
      <c r="F78" s="69" t="s">
        <v>723</v>
      </c>
      <c r="H78" s="66">
        <v>32</v>
      </c>
      <c r="I78" s="67" t="s">
        <v>385</v>
      </c>
      <c r="J78" s="68">
        <v>8</v>
      </c>
      <c r="K78" s="68">
        <v>6</v>
      </c>
      <c r="L78" s="68"/>
      <c r="M78" s="69" t="s">
        <v>723</v>
      </c>
    </row>
    <row r="79" spans="1:13" x14ac:dyDescent="0.2">
      <c r="A79" s="66">
        <v>33</v>
      </c>
      <c r="B79" s="67" t="s">
        <v>392</v>
      </c>
      <c r="C79" s="68">
        <v>4</v>
      </c>
      <c r="D79" s="68">
        <v>10</v>
      </c>
      <c r="H79" s="66">
        <v>33</v>
      </c>
      <c r="I79" s="67" t="s">
        <v>385</v>
      </c>
      <c r="J79" s="68">
        <v>9</v>
      </c>
      <c r="K79" s="68">
        <v>5</v>
      </c>
      <c r="L79" s="68"/>
      <c r="M79" s="69" t="s">
        <v>722</v>
      </c>
    </row>
    <row r="80" spans="1:13" x14ac:dyDescent="0.2">
      <c r="A80" s="66">
        <v>34</v>
      </c>
      <c r="B80" s="67" t="s">
        <v>392</v>
      </c>
      <c r="C80" s="68">
        <v>8</v>
      </c>
      <c r="D80" s="68">
        <v>6</v>
      </c>
      <c r="F80" s="69" t="s">
        <v>723</v>
      </c>
      <c r="H80" s="66">
        <v>34</v>
      </c>
      <c r="I80" s="67" t="s">
        <v>385</v>
      </c>
      <c r="J80" s="68">
        <v>8</v>
      </c>
      <c r="K80" s="68">
        <v>6</v>
      </c>
      <c r="L80" s="68"/>
      <c r="M80" s="69" t="s">
        <v>723</v>
      </c>
    </row>
    <row r="81" spans="1:13" x14ac:dyDescent="0.2">
      <c r="A81" s="72"/>
      <c r="H81" s="72"/>
      <c r="I81" s="67"/>
      <c r="J81" s="68"/>
      <c r="K81" s="68"/>
      <c r="L81" s="68"/>
      <c r="M81" s="69"/>
    </row>
    <row r="82" spans="1:13" x14ac:dyDescent="0.2">
      <c r="A82" s="73" t="s">
        <v>724</v>
      </c>
      <c r="C82" s="68">
        <f>SUM(C47:C81)</f>
        <v>260</v>
      </c>
      <c r="D82" s="68">
        <f>SUM(D47:D81)</f>
        <v>209</v>
      </c>
      <c r="E82" s="68">
        <f>SUM(E47:E81)</f>
        <v>7</v>
      </c>
      <c r="H82" s="73" t="s">
        <v>724</v>
      </c>
      <c r="I82" s="67"/>
      <c r="J82" s="68">
        <f>SUM(J47:J81)</f>
        <v>254</v>
      </c>
      <c r="K82" s="68">
        <f>SUM(K47:K81)</f>
        <v>214</v>
      </c>
      <c r="L82" s="68">
        <f>SUM(L47:L81)</f>
        <v>8</v>
      </c>
      <c r="M82" s="69"/>
    </row>
    <row r="83" spans="1:13" x14ac:dyDescent="0.2">
      <c r="A83" s="72"/>
      <c r="H83" s="5"/>
    </row>
    <row r="84" spans="1:13" x14ac:dyDescent="0.2">
      <c r="A84" s="5" t="s">
        <v>1931</v>
      </c>
      <c r="H84" s="5"/>
    </row>
    <row r="85" spans="1:13" x14ac:dyDescent="0.2">
      <c r="A85" s="5"/>
      <c r="H85" s="5"/>
    </row>
    <row r="86" spans="1:13" x14ac:dyDescent="0.2">
      <c r="H86" s="5"/>
    </row>
  </sheetData>
  <mergeCells count="4">
    <mergeCell ref="C2:E2"/>
    <mergeCell ref="J2:L2"/>
    <mergeCell ref="C45:E45"/>
    <mergeCell ref="J45:L45"/>
  </mergeCells>
  <pageMargins left="0.25" right="0.25" top="0.5" bottom="0.25" header="0.5" footer="0.5"/>
  <pageSetup orientation="portrait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3"/>
  <sheetViews>
    <sheetView workbookViewId="0"/>
  </sheetViews>
  <sheetFormatPr defaultRowHeight="12.75" x14ac:dyDescent="0.2"/>
  <cols>
    <col min="1" max="1" width="6.85546875" style="74" bestFit="1" customWidth="1"/>
    <col min="2" max="2" width="11.7109375" style="67" customWidth="1"/>
    <col min="3" max="4" width="3.7109375" style="68" customWidth="1"/>
    <col min="5" max="5" width="2.7109375" style="68" customWidth="1"/>
    <col min="6" max="6" width="7.7109375" style="69" customWidth="1"/>
    <col min="7" max="7" width="15.7109375" style="67" customWidth="1"/>
    <col min="8" max="8" width="6.85546875" style="67" bestFit="1" customWidth="1"/>
    <col min="9" max="9" width="11.7109375" style="5" customWidth="1"/>
    <col min="10" max="11" width="3.7109375" style="68" customWidth="1"/>
    <col min="12" max="12" width="2.7109375" style="68" customWidth="1"/>
    <col min="13" max="13" width="7.7109375" style="5" customWidth="1"/>
  </cols>
  <sheetData>
    <row r="1" spans="1:13" x14ac:dyDescent="0.2">
      <c r="A1" s="66"/>
      <c r="H1" s="5"/>
    </row>
    <row r="2" spans="1:13" x14ac:dyDescent="0.2">
      <c r="A2" s="66" t="s">
        <v>354</v>
      </c>
      <c r="B2" s="71" t="s">
        <v>729</v>
      </c>
      <c r="C2" s="433" t="s">
        <v>119</v>
      </c>
      <c r="D2" s="433"/>
      <c r="E2" s="433"/>
      <c r="F2" s="69" t="s">
        <v>716</v>
      </c>
      <c r="H2" s="66" t="s">
        <v>354</v>
      </c>
      <c r="I2" s="71" t="s">
        <v>730</v>
      </c>
      <c r="J2" s="433" t="s">
        <v>119</v>
      </c>
      <c r="K2" s="433"/>
      <c r="L2" s="433"/>
      <c r="M2" s="69" t="s">
        <v>716</v>
      </c>
    </row>
    <row r="3" spans="1:13" x14ac:dyDescent="0.2">
      <c r="A3" s="66"/>
      <c r="C3" s="68" t="s">
        <v>718</v>
      </c>
      <c r="D3" s="68" t="s">
        <v>719</v>
      </c>
      <c r="E3" s="68" t="s">
        <v>720</v>
      </c>
      <c r="H3" s="66"/>
      <c r="I3" s="67"/>
      <c r="J3" s="68" t="s">
        <v>718</v>
      </c>
      <c r="K3" s="68" t="s">
        <v>719</v>
      </c>
      <c r="L3" s="68" t="s">
        <v>720</v>
      </c>
      <c r="M3" s="69"/>
    </row>
    <row r="4" spans="1:13" x14ac:dyDescent="0.2">
      <c r="A4" s="66">
        <v>1</v>
      </c>
      <c r="B4" s="67" t="s">
        <v>404</v>
      </c>
      <c r="C4" s="68">
        <v>5</v>
      </c>
      <c r="D4" s="68">
        <v>9</v>
      </c>
      <c r="H4" s="66">
        <v>1</v>
      </c>
      <c r="I4" s="67" t="s">
        <v>360</v>
      </c>
      <c r="J4" s="68">
        <v>8</v>
      </c>
      <c r="K4" s="68">
        <v>6</v>
      </c>
      <c r="M4" s="69" t="s">
        <v>722</v>
      </c>
    </row>
    <row r="5" spans="1:13" x14ac:dyDescent="0.2">
      <c r="A5" s="66">
        <v>2</v>
      </c>
      <c r="B5" s="67" t="s">
        <v>404</v>
      </c>
      <c r="C5" s="68">
        <v>8</v>
      </c>
      <c r="D5" s="68">
        <v>6</v>
      </c>
      <c r="H5" s="66">
        <v>2</v>
      </c>
      <c r="I5" s="67" t="s">
        <v>360</v>
      </c>
      <c r="J5" s="68">
        <v>8</v>
      </c>
      <c r="K5" s="68">
        <v>6</v>
      </c>
      <c r="M5" s="69"/>
    </row>
    <row r="6" spans="1:13" x14ac:dyDescent="0.2">
      <c r="A6" s="66">
        <v>3</v>
      </c>
      <c r="B6" s="67" t="s">
        <v>404</v>
      </c>
      <c r="C6" s="68">
        <v>6</v>
      </c>
      <c r="D6" s="68">
        <v>8</v>
      </c>
      <c r="H6" s="66">
        <v>3</v>
      </c>
      <c r="I6" s="67" t="s">
        <v>360</v>
      </c>
      <c r="J6" s="68">
        <v>10</v>
      </c>
      <c r="K6" s="68">
        <v>4</v>
      </c>
      <c r="M6" s="69" t="s">
        <v>722</v>
      </c>
    </row>
    <row r="7" spans="1:13" x14ac:dyDescent="0.2">
      <c r="A7" s="66">
        <v>4</v>
      </c>
      <c r="B7" s="67" t="s">
        <v>404</v>
      </c>
      <c r="C7" s="68">
        <v>7</v>
      </c>
      <c r="D7" s="68">
        <v>7</v>
      </c>
      <c r="F7" s="69" t="s">
        <v>723</v>
      </c>
      <c r="H7" s="66">
        <v>4</v>
      </c>
      <c r="I7" s="67" t="s">
        <v>360</v>
      </c>
      <c r="J7" s="68">
        <v>7</v>
      </c>
      <c r="K7" s="68">
        <v>7</v>
      </c>
      <c r="M7" s="69"/>
    </row>
    <row r="8" spans="1:13" x14ac:dyDescent="0.2">
      <c r="A8" s="66">
        <v>5</v>
      </c>
      <c r="B8" s="67" t="s">
        <v>404</v>
      </c>
      <c r="C8" s="68">
        <v>7</v>
      </c>
      <c r="D8" s="68">
        <v>7</v>
      </c>
      <c r="H8" s="66">
        <v>5</v>
      </c>
      <c r="I8" s="67" t="s">
        <v>360</v>
      </c>
      <c r="J8" s="68">
        <v>8</v>
      </c>
      <c r="K8" s="68">
        <v>5</v>
      </c>
      <c r="L8" s="68">
        <v>1</v>
      </c>
      <c r="M8" s="69" t="s">
        <v>722</v>
      </c>
    </row>
    <row r="9" spans="1:13" x14ac:dyDescent="0.2">
      <c r="A9" s="66">
        <v>6</v>
      </c>
      <c r="B9" s="67" t="s">
        <v>404</v>
      </c>
      <c r="C9" s="68">
        <v>10</v>
      </c>
      <c r="D9" s="68">
        <v>4</v>
      </c>
      <c r="F9" s="69" t="s">
        <v>723</v>
      </c>
      <c r="H9" s="66">
        <v>6</v>
      </c>
      <c r="I9" s="67" t="s">
        <v>360</v>
      </c>
      <c r="J9" s="68">
        <v>5</v>
      </c>
      <c r="K9" s="68">
        <v>9</v>
      </c>
      <c r="M9" s="69"/>
    </row>
    <row r="10" spans="1:13" x14ac:dyDescent="0.2">
      <c r="A10" s="66">
        <v>7</v>
      </c>
      <c r="B10" s="67" t="s">
        <v>404</v>
      </c>
      <c r="C10" s="68">
        <v>3</v>
      </c>
      <c r="D10" s="68">
        <v>11</v>
      </c>
      <c r="H10" s="66">
        <v>7</v>
      </c>
      <c r="I10" s="67" t="s">
        <v>360</v>
      </c>
      <c r="J10" s="68">
        <v>5</v>
      </c>
      <c r="K10" s="68">
        <v>8</v>
      </c>
      <c r="L10" s="68">
        <v>1</v>
      </c>
      <c r="M10" s="69"/>
    </row>
    <row r="11" spans="1:13" x14ac:dyDescent="0.2">
      <c r="A11" s="66">
        <v>8</v>
      </c>
      <c r="B11" s="67" t="s">
        <v>404</v>
      </c>
      <c r="C11" s="68">
        <v>7</v>
      </c>
      <c r="D11" s="68">
        <v>7</v>
      </c>
      <c r="F11" s="69" t="s">
        <v>723</v>
      </c>
      <c r="H11" s="66">
        <v>8</v>
      </c>
      <c r="I11" s="67" t="s">
        <v>360</v>
      </c>
      <c r="J11" s="68">
        <v>8</v>
      </c>
      <c r="K11" s="68">
        <v>6</v>
      </c>
      <c r="M11" s="69" t="s">
        <v>722</v>
      </c>
    </row>
    <row r="12" spans="1:13" x14ac:dyDescent="0.2">
      <c r="A12" s="66">
        <v>9</v>
      </c>
      <c r="B12" s="67" t="s">
        <v>404</v>
      </c>
      <c r="C12" s="68">
        <v>8</v>
      </c>
      <c r="D12" s="68">
        <v>6</v>
      </c>
      <c r="F12" s="69" t="s">
        <v>723</v>
      </c>
      <c r="H12" s="66">
        <v>9</v>
      </c>
      <c r="I12" s="67" t="s">
        <v>360</v>
      </c>
      <c r="J12" s="68">
        <v>10</v>
      </c>
      <c r="K12" s="68">
        <v>4</v>
      </c>
      <c r="M12" s="69" t="s">
        <v>722</v>
      </c>
    </row>
    <row r="13" spans="1:13" x14ac:dyDescent="0.2">
      <c r="A13" s="66">
        <v>10</v>
      </c>
      <c r="B13" s="67" t="s">
        <v>404</v>
      </c>
      <c r="C13" s="68">
        <v>5</v>
      </c>
      <c r="D13" s="68">
        <v>9</v>
      </c>
      <c r="H13" s="66">
        <v>10</v>
      </c>
      <c r="I13" s="67" t="s">
        <v>360</v>
      </c>
      <c r="J13" s="68">
        <v>7</v>
      </c>
      <c r="K13" s="68">
        <v>6</v>
      </c>
      <c r="L13" s="68">
        <v>1</v>
      </c>
      <c r="M13" s="69" t="s">
        <v>723</v>
      </c>
    </row>
    <row r="14" spans="1:13" x14ac:dyDescent="0.2">
      <c r="A14" s="66">
        <v>11</v>
      </c>
      <c r="B14" s="67" t="s">
        <v>404</v>
      </c>
      <c r="C14" s="68">
        <v>6</v>
      </c>
      <c r="D14" s="68">
        <v>8</v>
      </c>
      <c r="H14" s="66">
        <v>11</v>
      </c>
      <c r="I14" s="67" t="s">
        <v>360</v>
      </c>
      <c r="J14" s="68">
        <v>3</v>
      </c>
      <c r="K14" s="68">
        <v>11</v>
      </c>
      <c r="M14" s="69"/>
    </row>
    <row r="15" spans="1:13" x14ac:dyDescent="0.2">
      <c r="A15" s="66">
        <v>12</v>
      </c>
      <c r="B15" s="67" t="s">
        <v>404</v>
      </c>
      <c r="C15" s="68">
        <v>6</v>
      </c>
      <c r="D15" s="68">
        <v>8</v>
      </c>
      <c r="H15" s="66">
        <v>12</v>
      </c>
      <c r="I15" s="67" t="s">
        <v>360</v>
      </c>
      <c r="J15" s="68">
        <v>7</v>
      </c>
      <c r="K15" s="68">
        <v>7</v>
      </c>
      <c r="M15" s="69" t="s">
        <v>722</v>
      </c>
    </row>
    <row r="16" spans="1:13" x14ac:dyDescent="0.2">
      <c r="A16" s="66">
        <v>13</v>
      </c>
      <c r="B16" s="67" t="s">
        <v>404</v>
      </c>
      <c r="C16" s="68">
        <v>8</v>
      </c>
      <c r="D16" s="68">
        <v>6</v>
      </c>
      <c r="F16" s="69" t="s">
        <v>722</v>
      </c>
      <c r="H16" s="66">
        <v>13</v>
      </c>
      <c r="I16" s="67" t="s">
        <v>360</v>
      </c>
      <c r="J16" s="68">
        <v>7</v>
      </c>
      <c r="K16" s="68">
        <v>6</v>
      </c>
      <c r="L16" s="68">
        <v>1</v>
      </c>
      <c r="M16" s="69" t="s">
        <v>723</v>
      </c>
    </row>
    <row r="17" spans="1:13" x14ac:dyDescent="0.2">
      <c r="A17" s="66">
        <v>14</v>
      </c>
      <c r="B17" s="67" t="s">
        <v>404</v>
      </c>
      <c r="C17" s="68">
        <v>7</v>
      </c>
      <c r="D17" s="68">
        <v>5</v>
      </c>
      <c r="E17" s="68">
        <v>2</v>
      </c>
      <c r="F17" s="69" t="s">
        <v>723</v>
      </c>
      <c r="H17" s="66">
        <v>14</v>
      </c>
      <c r="I17" s="67" t="s">
        <v>360</v>
      </c>
      <c r="J17" s="68">
        <v>7</v>
      </c>
      <c r="K17" s="68">
        <v>7</v>
      </c>
      <c r="M17" s="69" t="s">
        <v>723</v>
      </c>
    </row>
    <row r="18" spans="1:13" x14ac:dyDescent="0.2">
      <c r="A18" s="66">
        <v>15</v>
      </c>
      <c r="B18" s="67" t="s">
        <v>404</v>
      </c>
      <c r="C18" s="68">
        <v>6</v>
      </c>
      <c r="D18" s="68">
        <v>8</v>
      </c>
      <c r="H18" s="66">
        <v>15</v>
      </c>
      <c r="I18" s="67" t="s">
        <v>360</v>
      </c>
      <c r="J18" s="68">
        <v>5</v>
      </c>
      <c r="K18" s="68">
        <v>9</v>
      </c>
      <c r="M18" s="69"/>
    </row>
    <row r="19" spans="1:13" x14ac:dyDescent="0.2">
      <c r="A19" s="66">
        <v>16</v>
      </c>
      <c r="B19" s="67" t="s">
        <v>404</v>
      </c>
      <c r="C19" s="68">
        <v>8</v>
      </c>
      <c r="D19" s="68">
        <v>6</v>
      </c>
      <c r="F19" s="69" t="s">
        <v>722</v>
      </c>
      <c r="H19" s="66">
        <v>16</v>
      </c>
      <c r="I19" s="67" t="s">
        <v>360</v>
      </c>
      <c r="J19" s="68">
        <v>7</v>
      </c>
      <c r="K19" s="68">
        <v>7</v>
      </c>
      <c r="M19" s="69" t="s">
        <v>723</v>
      </c>
    </row>
    <row r="20" spans="1:13" x14ac:dyDescent="0.2">
      <c r="A20" s="66">
        <v>17</v>
      </c>
      <c r="B20" s="67" t="s">
        <v>404</v>
      </c>
      <c r="C20" s="68">
        <v>5</v>
      </c>
      <c r="D20" s="68">
        <v>9</v>
      </c>
      <c r="H20" s="66">
        <v>17</v>
      </c>
      <c r="I20" s="67" t="s">
        <v>360</v>
      </c>
      <c r="J20" s="68">
        <v>9</v>
      </c>
      <c r="K20" s="68">
        <v>5</v>
      </c>
      <c r="M20" s="69" t="s">
        <v>723</v>
      </c>
    </row>
    <row r="21" spans="1:13" x14ac:dyDescent="0.2">
      <c r="A21" s="66">
        <v>18</v>
      </c>
      <c r="B21" s="67" t="s">
        <v>404</v>
      </c>
      <c r="C21" s="68">
        <v>5</v>
      </c>
      <c r="D21" s="68">
        <v>9</v>
      </c>
      <c r="H21" s="66">
        <v>18</v>
      </c>
      <c r="I21" s="67" t="s">
        <v>360</v>
      </c>
      <c r="J21" s="68">
        <v>9</v>
      </c>
      <c r="K21" s="68">
        <v>4</v>
      </c>
      <c r="L21" s="68">
        <v>1</v>
      </c>
      <c r="M21" s="69" t="s">
        <v>722</v>
      </c>
    </row>
    <row r="22" spans="1:13" x14ac:dyDescent="0.2">
      <c r="A22" s="66">
        <v>19</v>
      </c>
      <c r="B22" s="67" t="s">
        <v>404</v>
      </c>
      <c r="C22" s="68">
        <v>7</v>
      </c>
      <c r="D22" s="68">
        <v>7</v>
      </c>
      <c r="H22" s="66">
        <v>19</v>
      </c>
      <c r="I22" s="67" t="s">
        <v>360</v>
      </c>
      <c r="J22" s="68">
        <v>6</v>
      </c>
      <c r="K22" s="68">
        <v>8</v>
      </c>
      <c r="M22" s="69"/>
    </row>
    <row r="23" spans="1:13" x14ac:dyDescent="0.2">
      <c r="A23" s="66">
        <v>20</v>
      </c>
      <c r="B23" s="67" t="s">
        <v>404</v>
      </c>
      <c r="C23" s="68">
        <v>4</v>
      </c>
      <c r="D23" s="68">
        <v>10</v>
      </c>
      <c r="H23" s="66">
        <v>20</v>
      </c>
      <c r="I23" s="67" t="s">
        <v>360</v>
      </c>
      <c r="J23" s="68">
        <v>7</v>
      </c>
      <c r="K23" s="68">
        <v>6</v>
      </c>
      <c r="L23" s="68">
        <v>1</v>
      </c>
      <c r="M23" s="69"/>
    </row>
    <row r="24" spans="1:13" x14ac:dyDescent="0.2">
      <c r="A24" s="66">
        <v>21</v>
      </c>
      <c r="B24" s="67" t="s">
        <v>404</v>
      </c>
      <c r="C24" s="68">
        <v>7</v>
      </c>
      <c r="D24" s="68">
        <v>7</v>
      </c>
      <c r="F24" s="69" t="s">
        <v>723</v>
      </c>
      <c r="H24" s="66">
        <v>21</v>
      </c>
      <c r="I24" s="67" t="s">
        <v>360</v>
      </c>
      <c r="J24" s="68">
        <v>9</v>
      </c>
      <c r="K24" s="68">
        <v>5</v>
      </c>
      <c r="M24" s="69" t="s">
        <v>722</v>
      </c>
    </row>
    <row r="25" spans="1:13" x14ac:dyDescent="0.2">
      <c r="A25" s="66">
        <v>22</v>
      </c>
      <c r="B25" s="67" t="s">
        <v>404</v>
      </c>
      <c r="C25" s="68">
        <v>8</v>
      </c>
      <c r="D25" s="68">
        <v>6</v>
      </c>
      <c r="F25" s="69" t="s">
        <v>723</v>
      </c>
      <c r="H25" s="66">
        <v>22</v>
      </c>
      <c r="I25" s="67" t="s">
        <v>360</v>
      </c>
      <c r="J25" s="68">
        <v>7</v>
      </c>
      <c r="K25" s="68">
        <v>7</v>
      </c>
      <c r="M25" s="69"/>
    </row>
    <row r="26" spans="1:13" x14ac:dyDescent="0.2">
      <c r="A26" s="66">
        <v>23</v>
      </c>
      <c r="B26" s="67" t="s">
        <v>404</v>
      </c>
      <c r="C26" s="68">
        <v>7</v>
      </c>
      <c r="D26" s="68">
        <v>7</v>
      </c>
      <c r="F26" s="69" t="s">
        <v>723</v>
      </c>
      <c r="H26" s="66">
        <v>23</v>
      </c>
      <c r="I26" s="67" t="s">
        <v>360</v>
      </c>
      <c r="J26" s="68">
        <v>6</v>
      </c>
      <c r="K26" s="68">
        <v>7</v>
      </c>
      <c r="L26" s="68">
        <v>1</v>
      </c>
      <c r="M26" s="69"/>
    </row>
    <row r="27" spans="1:13" x14ac:dyDescent="0.2">
      <c r="A27" s="66">
        <v>24</v>
      </c>
      <c r="B27" s="67" t="s">
        <v>407</v>
      </c>
      <c r="C27" s="68">
        <v>6</v>
      </c>
      <c r="D27" s="68">
        <v>8</v>
      </c>
      <c r="H27" s="66">
        <v>24</v>
      </c>
      <c r="I27" s="67" t="s">
        <v>360</v>
      </c>
      <c r="J27" s="68">
        <v>8</v>
      </c>
      <c r="K27" s="68">
        <v>6</v>
      </c>
      <c r="M27" s="69" t="s">
        <v>722</v>
      </c>
    </row>
    <row r="28" spans="1:13" x14ac:dyDescent="0.2">
      <c r="A28" s="66">
        <v>25</v>
      </c>
      <c r="B28" s="67" t="s">
        <v>407</v>
      </c>
      <c r="C28" s="68">
        <v>9</v>
      </c>
      <c r="D28" s="68">
        <v>5</v>
      </c>
      <c r="F28" s="69" t="s">
        <v>723</v>
      </c>
      <c r="H28" s="66">
        <v>25</v>
      </c>
      <c r="I28" s="67" t="s">
        <v>360</v>
      </c>
      <c r="J28" s="68">
        <v>10</v>
      </c>
      <c r="K28" s="68">
        <v>4</v>
      </c>
      <c r="M28" s="69" t="s">
        <v>722</v>
      </c>
    </row>
    <row r="29" spans="1:13" x14ac:dyDescent="0.2">
      <c r="A29" s="66">
        <v>26</v>
      </c>
      <c r="B29" s="67" t="s">
        <v>407</v>
      </c>
      <c r="C29" s="68">
        <v>8</v>
      </c>
      <c r="D29" s="68">
        <v>6</v>
      </c>
      <c r="F29" s="69" t="s">
        <v>723</v>
      </c>
      <c r="H29" s="66">
        <v>26</v>
      </c>
      <c r="I29" s="67" t="s">
        <v>360</v>
      </c>
      <c r="J29" s="68">
        <v>10</v>
      </c>
      <c r="K29" s="68">
        <v>4</v>
      </c>
      <c r="M29" s="69" t="s">
        <v>722</v>
      </c>
    </row>
    <row r="30" spans="1:13" x14ac:dyDescent="0.2">
      <c r="A30" s="66">
        <v>27</v>
      </c>
      <c r="B30" s="67" t="s">
        <v>407</v>
      </c>
      <c r="C30" s="68">
        <v>5</v>
      </c>
      <c r="D30" s="68">
        <v>9</v>
      </c>
      <c r="H30" s="66">
        <v>27</v>
      </c>
      <c r="I30" s="67" t="s">
        <v>360</v>
      </c>
      <c r="J30" s="68">
        <v>6</v>
      </c>
      <c r="K30" s="68">
        <v>8</v>
      </c>
      <c r="M30" s="69"/>
    </row>
    <row r="31" spans="1:13" x14ac:dyDescent="0.2">
      <c r="A31" s="66">
        <v>28</v>
      </c>
      <c r="B31" s="67" t="s">
        <v>407</v>
      </c>
      <c r="C31" s="68">
        <v>7</v>
      </c>
      <c r="D31" s="68">
        <v>7</v>
      </c>
      <c r="F31" s="69" t="s">
        <v>723</v>
      </c>
      <c r="H31" s="66">
        <v>28</v>
      </c>
      <c r="I31" s="67" t="s">
        <v>360</v>
      </c>
      <c r="J31" s="68">
        <v>5</v>
      </c>
      <c r="K31" s="68">
        <v>9</v>
      </c>
      <c r="M31" s="69"/>
    </row>
    <row r="32" spans="1:13" x14ac:dyDescent="0.2">
      <c r="A32" s="66">
        <v>29</v>
      </c>
      <c r="B32" s="67" t="s">
        <v>407</v>
      </c>
      <c r="C32" s="68">
        <v>8</v>
      </c>
      <c r="D32" s="68">
        <v>6</v>
      </c>
      <c r="F32" s="69" t="s">
        <v>723</v>
      </c>
      <c r="H32" s="66">
        <v>29</v>
      </c>
      <c r="I32" s="67" t="s">
        <v>360</v>
      </c>
      <c r="J32" s="68">
        <v>4</v>
      </c>
      <c r="K32" s="68">
        <v>10</v>
      </c>
      <c r="M32" s="69"/>
    </row>
    <row r="33" spans="1:13" x14ac:dyDescent="0.2">
      <c r="A33" s="66">
        <v>30</v>
      </c>
      <c r="B33" s="67" t="s">
        <v>407</v>
      </c>
      <c r="C33" s="68">
        <v>8</v>
      </c>
      <c r="D33" s="68">
        <v>6</v>
      </c>
      <c r="F33" s="69" t="s">
        <v>723</v>
      </c>
      <c r="H33" s="66">
        <v>30</v>
      </c>
      <c r="I33" s="67" t="s">
        <v>360</v>
      </c>
      <c r="J33" s="68">
        <v>6</v>
      </c>
      <c r="K33" s="68">
        <v>8</v>
      </c>
      <c r="M33" s="69"/>
    </row>
    <row r="34" spans="1:13" x14ac:dyDescent="0.2">
      <c r="A34" s="66">
        <v>31</v>
      </c>
      <c r="B34" s="67" t="s">
        <v>407</v>
      </c>
      <c r="C34" s="68">
        <v>8</v>
      </c>
      <c r="D34" s="68">
        <v>6</v>
      </c>
      <c r="F34" s="69" t="s">
        <v>723</v>
      </c>
      <c r="H34" s="66">
        <v>31</v>
      </c>
      <c r="I34" s="67" t="s">
        <v>360</v>
      </c>
      <c r="J34" s="68">
        <v>11</v>
      </c>
      <c r="K34" s="68">
        <v>3</v>
      </c>
      <c r="M34" s="69" t="s">
        <v>722</v>
      </c>
    </row>
    <row r="35" spans="1:13" x14ac:dyDescent="0.2">
      <c r="A35" s="66">
        <v>32</v>
      </c>
      <c r="B35" s="67" t="s">
        <v>407</v>
      </c>
      <c r="C35" s="68">
        <v>9</v>
      </c>
      <c r="D35" s="68">
        <v>4</v>
      </c>
      <c r="E35" s="68">
        <v>1</v>
      </c>
      <c r="F35" s="69" t="s">
        <v>722</v>
      </c>
      <c r="H35" s="66">
        <v>32</v>
      </c>
      <c r="I35" s="67" t="s">
        <v>360</v>
      </c>
      <c r="J35" s="68">
        <v>3</v>
      </c>
      <c r="K35" s="68">
        <v>11</v>
      </c>
      <c r="M35" s="69"/>
    </row>
    <row r="36" spans="1:13" x14ac:dyDescent="0.2">
      <c r="A36" s="66">
        <v>33</v>
      </c>
      <c r="B36" s="67" t="s">
        <v>407</v>
      </c>
      <c r="C36" s="68">
        <v>8</v>
      </c>
      <c r="D36" s="68">
        <v>6</v>
      </c>
      <c r="F36" s="69" t="s">
        <v>723</v>
      </c>
      <c r="H36" s="66">
        <v>33</v>
      </c>
      <c r="I36" s="67" t="s">
        <v>360</v>
      </c>
      <c r="J36" s="68">
        <v>4</v>
      </c>
      <c r="K36" s="68">
        <v>9</v>
      </c>
      <c r="L36" s="68">
        <v>1</v>
      </c>
      <c r="M36" s="69"/>
    </row>
    <row r="37" spans="1:13" x14ac:dyDescent="0.2">
      <c r="A37" s="66">
        <v>34</v>
      </c>
      <c r="B37" s="67" t="s">
        <v>407</v>
      </c>
      <c r="C37" s="68">
        <v>6</v>
      </c>
      <c r="D37" s="68">
        <v>8</v>
      </c>
      <c r="H37" s="66">
        <v>34</v>
      </c>
      <c r="I37" s="67" t="s">
        <v>360</v>
      </c>
      <c r="J37" s="68">
        <v>6</v>
      </c>
      <c r="K37" s="68">
        <v>7</v>
      </c>
      <c r="L37" s="68">
        <v>1</v>
      </c>
      <c r="M37" s="69"/>
    </row>
    <row r="38" spans="1:13" x14ac:dyDescent="0.2">
      <c r="A38" s="72"/>
      <c r="H38" s="66"/>
      <c r="I38" s="67"/>
      <c r="M38" s="69"/>
    </row>
    <row r="39" spans="1:13" x14ac:dyDescent="0.2">
      <c r="A39" s="73" t="s">
        <v>724</v>
      </c>
      <c r="C39" s="68">
        <f>SUM(C4:C38)</f>
        <v>232</v>
      </c>
      <c r="D39" s="68">
        <f>SUM(D4:D38)</f>
        <v>241</v>
      </c>
      <c r="E39" s="68">
        <f>SUM(E4:E38)</f>
        <v>3</v>
      </c>
      <c r="H39" s="73" t="s">
        <v>724</v>
      </c>
      <c r="I39" s="67"/>
      <c r="J39" s="68">
        <f>SUM(J4:J38)</f>
        <v>238</v>
      </c>
      <c r="K39" s="68">
        <f>SUM(K4:K38)</f>
        <v>229</v>
      </c>
      <c r="L39" s="68">
        <f>SUM(L4:L38)</f>
        <v>9</v>
      </c>
      <c r="M39" s="69"/>
    </row>
    <row r="40" spans="1:13" x14ac:dyDescent="0.2">
      <c r="A40" s="72"/>
      <c r="H40" s="72"/>
      <c r="I40" s="67"/>
      <c r="M40" s="69"/>
    </row>
    <row r="41" spans="1:13" x14ac:dyDescent="0.2">
      <c r="A41" s="72"/>
      <c r="H41" s="5"/>
    </row>
    <row r="42" spans="1:13" x14ac:dyDescent="0.2">
      <c r="A42" s="66" t="s">
        <v>354</v>
      </c>
      <c r="B42" s="71" t="s">
        <v>731</v>
      </c>
      <c r="C42" s="433" t="s">
        <v>119</v>
      </c>
      <c r="D42" s="433"/>
      <c r="E42" s="433"/>
      <c r="F42" s="69" t="s">
        <v>716</v>
      </c>
      <c r="H42" s="66" t="s">
        <v>354</v>
      </c>
      <c r="I42" s="71" t="s">
        <v>732</v>
      </c>
      <c r="J42" s="433" t="s">
        <v>119</v>
      </c>
      <c r="K42" s="433"/>
      <c r="L42" s="433"/>
      <c r="M42" s="69" t="s">
        <v>716</v>
      </c>
    </row>
    <row r="43" spans="1:13" x14ac:dyDescent="0.2">
      <c r="A43" s="66"/>
      <c r="C43" s="68" t="s">
        <v>718</v>
      </c>
      <c r="D43" s="68" t="s">
        <v>719</v>
      </c>
      <c r="E43" s="68" t="s">
        <v>720</v>
      </c>
      <c r="H43" s="66"/>
      <c r="I43" s="67"/>
      <c r="J43" s="68" t="s">
        <v>718</v>
      </c>
      <c r="K43" s="68" t="s">
        <v>719</v>
      </c>
      <c r="L43" s="68" t="s">
        <v>720</v>
      </c>
      <c r="M43" s="69"/>
    </row>
    <row r="44" spans="1:13" x14ac:dyDescent="0.2">
      <c r="A44" s="66">
        <v>1</v>
      </c>
      <c r="B44" s="67" t="s">
        <v>412</v>
      </c>
      <c r="C44" s="68">
        <v>10</v>
      </c>
      <c r="D44" s="68">
        <v>4</v>
      </c>
      <c r="F44" s="69" t="s">
        <v>722</v>
      </c>
      <c r="H44" s="66">
        <v>1</v>
      </c>
      <c r="I44" s="67" t="s">
        <v>390</v>
      </c>
      <c r="J44" s="68">
        <v>6</v>
      </c>
      <c r="K44" s="68">
        <v>8</v>
      </c>
      <c r="M44" s="69"/>
    </row>
    <row r="45" spans="1:13" x14ac:dyDescent="0.2">
      <c r="A45" s="66">
        <v>2</v>
      </c>
      <c r="B45" s="67" t="s">
        <v>412</v>
      </c>
      <c r="C45" s="68">
        <v>5</v>
      </c>
      <c r="D45" s="68">
        <v>9</v>
      </c>
      <c r="H45" s="66">
        <v>2</v>
      </c>
      <c r="I45" s="67" t="s">
        <v>390</v>
      </c>
      <c r="J45" s="68">
        <v>8</v>
      </c>
      <c r="K45" s="68">
        <v>6</v>
      </c>
      <c r="M45" s="69" t="s">
        <v>722</v>
      </c>
    </row>
    <row r="46" spans="1:13" x14ac:dyDescent="0.2">
      <c r="A46" s="66">
        <v>3</v>
      </c>
      <c r="B46" s="67" t="s">
        <v>366</v>
      </c>
      <c r="C46" s="68">
        <v>6</v>
      </c>
      <c r="D46" s="68">
        <v>8</v>
      </c>
      <c r="F46" s="69" t="s">
        <v>723</v>
      </c>
      <c r="H46" s="66">
        <v>3</v>
      </c>
      <c r="I46" s="67" t="s">
        <v>390</v>
      </c>
      <c r="J46" s="68">
        <v>9</v>
      </c>
      <c r="K46" s="68">
        <v>5</v>
      </c>
      <c r="M46" s="69" t="s">
        <v>723</v>
      </c>
    </row>
    <row r="47" spans="1:13" x14ac:dyDescent="0.2">
      <c r="A47" s="66">
        <v>4</v>
      </c>
      <c r="B47" s="67" t="s">
        <v>366</v>
      </c>
      <c r="C47" s="68">
        <v>8</v>
      </c>
      <c r="D47" s="68">
        <v>6</v>
      </c>
      <c r="F47" s="69" t="s">
        <v>722</v>
      </c>
      <c r="H47" s="66">
        <v>4</v>
      </c>
      <c r="I47" s="67" t="s">
        <v>390</v>
      </c>
      <c r="J47" s="68">
        <v>5</v>
      </c>
      <c r="K47" s="68">
        <v>9</v>
      </c>
      <c r="M47" s="69"/>
    </row>
    <row r="48" spans="1:13" x14ac:dyDescent="0.2">
      <c r="A48" s="66">
        <v>5</v>
      </c>
      <c r="B48" s="67" t="s">
        <v>366</v>
      </c>
      <c r="C48" s="68">
        <v>8</v>
      </c>
      <c r="D48" s="68">
        <v>6</v>
      </c>
      <c r="F48" s="69" t="s">
        <v>723</v>
      </c>
      <c r="H48" s="66">
        <v>5</v>
      </c>
      <c r="I48" s="67" t="s">
        <v>390</v>
      </c>
      <c r="J48" s="68">
        <v>4</v>
      </c>
      <c r="K48" s="68">
        <v>9</v>
      </c>
      <c r="L48" s="68">
        <v>1</v>
      </c>
      <c r="M48" s="69"/>
    </row>
    <row r="49" spans="1:13" x14ac:dyDescent="0.2">
      <c r="A49" s="66">
        <v>6</v>
      </c>
      <c r="B49" s="67" t="s">
        <v>366</v>
      </c>
      <c r="C49" s="68">
        <v>10</v>
      </c>
      <c r="D49" s="68">
        <v>4</v>
      </c>
      <c r="F49" s="69" t="s">
        <v>723</v>
      </c>
      <c r="H49" s="66">
        <v>6</v>
      </c>
      <c r="I49" s="67" t="s">
        <v>390</v>
      </c>
      <c r="J49" s="68">
        <v>11</v>
      </c>
      <c r="K49" s="68">
        <v>3</v>
      </c>
      <c r="M49" s="69" t="s">
        <v>722</v>
      </c>
    </row>
    <row r="50" spans="1:13" x14ac:dyDescent="0.2">
      <c r="A50" s="66">
        <v>7</v>
      </c>
      <c r="B50" s="67" t="s">
        <v>366</v>
      </c>
      <c r="C50" s="68">
        <v>12</v>
      </c>
      <c r="D50" s="68">
        <v>2</v>
      </c>
      <c r="F50" s="69" t="s">
        <v>722</v>
      </c>
      <c r="H50" s="66">
        <v>7</v>
      </c>
      <c r="I50" s="67" t="s">
        <v>390</v>
      </c>
      <c r="J50" s="68">
        <v>8</v>
      </c>
      <c r="K50" s="68">
        <v>6</v>
      </c>
      <c r="M50" s="69" t="s">
        <v>723</v>
      </c>
    </row>
    <row r="51" spans="1:13" x14ac:dyDescent="0.2">
      <c r="A51" s="66">
        <v>8</v>
      </c>
      <c r="B51" s="67" t="s">
        <v>366</v>
      </c>
      <c r="C51" s="68">
        <v>8</v>
      </c>
      <c r="D51" s="68">
        <v>6</v>
      </c>
      <c r="F51" s="69" t="s">
        <v>723</v>
      </c>
      <c r="H51" s="66">
        <v>8</v>
      </c>
      <c r="I51" s="67" t="s">
        <v>390</v>
      </c>
      <c r="J51" s="68">
        <v>5</v>
      </c>
      <c r="K51" s="68">
        <v>9</v>
      </c>
      <c r="M51" s="69"/>
    </row>
    <row r="52" spans="1:13" x14ac:dyDescent="0.2">
      <c r="A52" s="66">
        <v>9</v>
      </c>
      <c r="B52" s="67" t="s">
        <v>366</v>
      </c>
      <c r="C52" s="68">
        <v>6</v>
      </c>
      <c r="D52" s="68">
        <v>8</v>
      </c>
      <c r="H52" s="66">
        <v>9</v>
      </c>
      <c r="I52" s="67" t="s">
        <v>390</v>
      </c>
      <c r="J52" s="68">
        <v>8</v>
      </c>
      <c r="K52" s="68">
        <v>5</v>
      </c>
      <c r="L52" s="68">
        <v>1</v>
      </c>
      <c r="M52" s="69" t="s">
        <v>723</v>
      </c>
    </row>
    <row r="53" spans="1:13" x14ac:dyDescent="0.2">
      <c r="A53" s="66">
        <v>10</v>
      </c>
      <c r="B53" s="67" t="s">
        <v>366</v>
      </c>
      <c r="C53" s="68">
        <v>5</v>
      </c>
      <c r="D53" s="68">
        <v>9</v>
      </c>
      <c r="H53" s="66">
        <v>10</v>
      </c>
      <c r="I53" s="67" t="s">
        <v>390</v>
      </c>
      <c r="J53" s="68">
        <v>9</v>
      </c>
      <c r="K53" s="68">
        <v>5</v>
      </c>
      <c r="M53" s="69" t="s">
        <v>722</v>
      </c>
    </row>
    <row r="54" spans="1:13" x14ac:dyDescent="0.2">
      <c r="A54" s="66">
        <v>11</v>
      </c>
      <c r="B54" s="67" t="s">
        <v>366</v>
      </c>
      <c r="C54" s="68">
        <v>10</v>
      </c>
      <c r="D54" s="68">
        <v>4</v>
      </c>
      <c r="F54" s="69" t="s">
        <v>722</v>
      </c>
      <c r="H54" s="66">
        <v>11</v>
      </c>
      <c r="I54" s="67" t="s">
        <v>390</v>
      </c>
      <c r="J54" s="68">
        <v>8</v>
      </c>
      <c r="K54" s="68">
        <v>6</v>
      </c>
      <c r="M54" s="69"/>
    </row>
    <row r="55" spans="1:13" x14ac:dyDescent="0.2">
      <c r="A55" s="66">
        <v>12</v>
      </c>
      <c r="B55" s="67" t="s">
        <v>366</v>
      </c>
      <c r="C55" s="68">
        <v>4</v>
      </c>
      <c r="D55" s="68">
        <v>8</v>
      </c>
      <c r="E55" s="68">
        <v>2</v>
      </c>
      <c r="H55" s="66">
        <v>12</v>
      </c>
      <c r="I55" s="67" t="s">
        <v>390</v>
      </c>
      <c r="J55" s="68">
        <v>7</v>
      </c>
      <c r="K55" s="68">
        <v>7</v>
      </c>
      <c r="M55" s="69" t="s">
        <v>723</v>
      </c>
    </row>
    <row r="56" spans="1:13" x14ac:dyDescent="0.2">
      <c r="A56" s="66">
        <v>13</v>
      </c>
      <c r="B56" s="67" t="s">
        <v>366</v>
      </c>
      <c r="C56" s="68">
        <v>7</v>
      </c>
      <c r="D56" s="68">
        <v>7</v>
      </c>
      <c r="F56" s="69" t="s">
        <v>723</v>
      </c>
      <c r="H56" s="66">
        <v>13</v>
      </c>
      <c r="I56" s="67" t="s">
        <v>390</v>
      </c>
      <c r="J56" s="68">
        <v>6</v>
      </c>
      <c r="K56" s="68">
        <v>8</v>
      </c>
      <c r="M56" s="69"/>
    </row>
    <row r="57" spans="1:13" x14ac:dyDescent="0.2">
      <c r="A57" s="66">
        <v>14</v>
      </c>
      <c r="B57" s="67" t="s">
        <v>1928</v>
      </c>
      <c r="C57" s="68">
        <v>9</v>
      </c>
      <c r="D57" s="68">
        <v>5</v>
      </c>
      <c r="F57" s="69" t="s">
        <v>722</v>
      </c>
      <c r="H57" s="66">
        <v>14</v>
      </c>
      <c r="I57" s="67" t="s">
        <v>390</v>
      </c>
      <c r="J57" s="68">
        <v>7</v>
      </c>
      <c r="K57" s="68">
        <v>7</v>
      </c>
      <c r="M57" s="69" t="s">
        <v>723</v>
      </c>
    </row>
    <row r="58" spans="1:13" x14ac:dyDescent="0.2">
      <c r="A58" s="66">
        <v>15</v>
      </c>
      <c r="B58" s="67" t="s">
        <v>375</v>
      </c>
      <c r="C58" s="68">
        <v>6</v>
      </c>
      <c r="D58" s="68">
        <v>8</v>
      </c>
      <c r="H58" s="66">
        <v>15</v>
      </c>
      <c r="I58" s="67" t="s">
        <v>390</v>
      </c>
      <c r="J58" s="68">
        <v>8</v>
      </c>
      <c r="K58" s="68">
        <v>6</v>
      </c>
      <c r="M58" s="69" t="s">
        <v>722</v>
      </c>
    </row>
    <row r="59" spans="1:13" x14ac:dyDescent="0.2">
      <c r="A59" s="66">
        <v>16</v>
      </c>
      <c r="B59" s="67" t="s">
        <v>382</v>
      </c>
      <c r="C59" s="68">
        <v>4</v>
      </c>
      <c r="D59" s="68">
        <v>10</v>
      </c>
      <c r="H59" s="66">
        <v>16</v>
      </c>
      <c r="I59" s="67" t="s">
        <v>390</v>
      </c>
      <c r="J59" s="68">
        <v>4</v>
      </c>
      <c r="K59" s="68">
        <v>10</v>
      </c>
      <c r="M59" s="69"/>
    </row>
    <row r="60" spans="1:13" x14ac:dyDescent="0.2">
      <c r="A60" s="66">
        <v>17</v>
      </c>
      <c r="B60" s="67" t="s">
        <v>382</v>
      </c>
      <c r="C60" s="68">
        <v>10</v>
      </c>
      <c r="D60" s="68">
        <v>4</v>
      </c>
      <c r="F60" s="69" t="s">
        <v>723</v>
      </c>
      <c r="H60" s="66">
        <v>17</v>
      </c>
      <c r="I60" s="67" t="s">
        <v>390</v>
      </c>
      <c r="J60" s="68">
        <v>10</v>
      </c>
      <c r="K60" s="68">
        <v>4</v>
      </c>
      <c r="M60" s="69" t="s">
        <v>722</v>
      </c>
    </row>
    <row r="61" spans="1:13" x14ac:dyDescent="0.2">
      <c r="A61" s="66">
        <v>18</v>
      </c>
      <c r="B61" s="67" t="s">
        <v>382</v>
      </c>
      <c r="C61" s="68">
        <v>4</v>
      </c>
      <c r="D61" s="68">
        <v>10</v>
      </c>
      <c r="H61" s="66">
        <v>18</v>
      </c>
      <c r="I61" s="67" t="s">
        <v>390</v>
      </c>
      <c r="J61" s="68">
        <v>7</v>
      </c>
      <c r="K61" s="68">
        <v>5</v>
      </c>
      <c r="L61" s="68">
        <v>2</v>
      </c>
      <c r="M61" s="69" t="s">
        <v>723</v>
      </c>
    </row>
    <row r="62" spans="1:13" x14ac:dyDescent="0.2">
      <c r="A62" s="66">
        <v>19</v>
      </c>
      <c r="B62" s="67" t="s">
        <v>382</v>
      </c>
      <c r="C62" s="68">
        <v>5</v>
      </c>
      <c r="D62" s="68">
        <v>8</v>
      </c>
      <c r="E62" s="68">
        <v>1</v>
      </c>
      <c r="H62" s="66">
        <v>19</v>
      </c>
      <c r="I62" s="67" t="s">
        <v>390</v>
      </c>
      <c r="J62" s="68">
        <v>10</v>
      </c>
      <c r="K62" s="68">
        <v>3</v>
      </c>
      <c r="L62" s="68">
        <v>1</v>
      </c>
      <c r="M62" s="69" t="s">
        <v>722</v>
      </c>
    </row>
    <row r="63" spans="1:13" x14ac:dyDescent="0.2">
      <c r="A63" s="66">
        <v>20</v>
      </c>
      <c r="B63" s="67" t="s">
        <v>382</v>
      </c>
      <c r="C63" s="68">
        <v>7</v>
      </c>
      <c r="D63" s="68">
        <v>6</v>
      </c>
      <c r="E63" s="68">
        <v>1</v>
      </c>
      <c r="F63" s="69" t="s">
        <v>722</v>
      </c>
      <c r="H63" s="66">
        <v>20</v>
      </c>
      <c r="I63" s="67" t="s">
        <v>390</v>
      </c>
      <c r="J63" s="68">
        <v>7</v>
      </c>
      <c r="K63" s="68">
        <v>6</v>
      </c>
      <c r="L63" s="68">
        <v>1</v>
      </c>
      <c r="M63" s="69" t="s">
        <v>723</v>
      </c>
    </row>
    <row r="64" spans="1:13" x14ac:dyDescent="0.2">
      <c r="A64" s="66">
        <v>21</v>
      </c>
      <c r="B64" s="67" t="s">
        <v>382</v>
      </c>
      <c r="C64" s="68">
        <v>5</v>
      </c>
      <c r="D64" s="68">
        <v>8</v>
      </c>
      <c r="E64" s="68">
        <v>1</v>
      </c>
      <c r="H64" s="66">
        <v>21</v>
      </c>
      <c r="I64" s="67" t="s">
        <v>390</v>
      </c>
      <c r="J64" s="68">
        <v>5</v>
      </c>
      <c r="K64" s="68">
        <v>8</v>
      </c>
      <c r="L64" s="68">
        <v>1</v>
      </c>
      <c r="M64" s="69"/>
    </row>
    <row r="65" spans="1:13" x14ac:dyDescent="0.2">
      <c r="A65" s="66">
        <v>22</v>
      </c>
      <c r="B65" s="67" t="s">
        <v>382</v>
      </c>
      <c r="C65" s="68">
        <v>10</v>
      </c>
      <c r="D65" s="68">
        <v>4</v>
      </c>
      <c r="F65" s="69" t="s">
        <v>722</v>
      </c>
      <c r="H65" s="66">
        <v>22</v>
      </c>
      <c r="I65" s="67" t="s">
        <v>390</v>
      </c>
      <c r="J65" s="68">
        <v>8</v>
      </c>
      <c r="K65" s="68">
        <v>6</v>
      </c>
      <c r="M65" s="69" t="s">
        <v>723</v>
      </c>
    </row>
    <row r="66" spans="1:13" x14ac:dyDescent="0.2">
      <c r="A66" s="66">
        <v>23</v>
      </c>
      <c r="B66" s="67" t="s">
        <v>382</v>
      </c>
      <c r="C66" s="68">
        <v>9</v>
      </c>
      <c r="D66" s="68">
        <v>5</v>
      </c>
      <c r="F66" s="69" t="s">
        <v>722</v>
      </c>
      <c r="H66" s="66">
        <v>23</v>
      </c>
      <c r="I66" s="67" t="s">
        <v>390</v>
      </c>
      <c r="J66" s="68">
        <v>6</v>
      </c>
      <c r="K66" s="68">
        <v>7</v>
      </c>
      <c r="L66" s="68">
        <v>1</v>
      </c>
      <c r="M66" s="69"/>
    </row>
    <row r="67" spans="1:13" x14ac:dyDescent="0.2">
      <c r="A67" s="66">
        <v>24</v>
      </c>
      <c r="B67" s="67" t="s">
        <v>382</v>
      </c>
      <c r="C67" s="68">
        <v>6</v>
      </c>
      <c r="D67" s="68">
        <v>8</v>
      </c>
      <c r="H67" s="66">
        <v>24</v>
      </c>
      <c r="I67" s="67" t="s">
        <v>390</v>
      </c>
      <c r="J67" s="68">
        <v>5</v>
      </c>
      <c r="K67" s="68">
        <v>9</v>
      </c>
      <c r="M67" s="69"/>
    </row>
    <row r="68" spans="1:13" x14ac:dyDescent="0.2">
      <c r="A68" s="66">
        <v>25</v>
      </c>
      <c r="B68" s="67" t="s">
        <v>382</v>
      </c>
      <c r="C68" s="68">
        <v>7</v>
      </c>
      <c r="D68" s="68">
        <v>7</v>
      </c>
      <c r="F68" s="69" t="s">
        <v>723</v>
      </c>
      <c r="H68" s="66">
        <v>25</v>
      </c>
      <c r="I68" s="67" t="s">
        <v>390</v>
      </c>
      <c r="J68" s="68">
        <v>6</v>
      </c>
      <c r="K68" s="68">
        <v>7</v>
      </c>
      <c r="L68" s="68">
        <v>1</v>
      </c>
      <c r="M68" s="69"/>
    </row>
    <row r="69" spans="1:13" x14ac:dyDescent="0.2">
      <c r="A69" s="66">
        <v>26</v>
      </c>
      <c r="B69" s="67" t="s">
        <v>382</v>
      </c>
      <c r="C69" s="68">
        <v>7</v>
      </c>
      <c r="D69" s="68">
        <v>7</v>
      </c>
      <c r="F69" s="69" t="s">
        <v>723</v>
      </c>
      <c r="H69" s="66">
        <v>26</v>
      </c>
      <c r="I69" s="67" t="s">
        <v>390</v>
      </c>
      <c r="J69" s="68">
        <v>5</v>
      </c>
      <c r="K69" s="68">
        <v>9</v>
      </c>
      <c r="M69" s="69"/>
    </row>
    <row r="70" spans="1:13" x14ac:dyDescent="0.2">
      <c r="A70" s="66">
        <v>27</v>
      </c>
      <c r="B70" s="67" t="s">
        <v>382</v>
      </c>
      <c r="C70" s="68">
        <v>8</v>
      </c>
      <c r="D70" s="68">
        <v>4</v>
      </c>
      <c r="E70" s="68">
        <v>2</v>
      </c>
      <c r="F70" s="69" t="s">
        <v>722</v>
      </c>
      <c r="H70" s="66">
        <v>27</v>
      </c>
      <c r="I70" s="67" t="s">
        <v>390</v>
      </c>
      <c r="J70" s="68">
        <v>4</v>
      </c>
      <c r="K70" s="68">
        <v>8</v>
      </c>
      <c r="L70" s="68">
        <v>2</v>
      </c>
      <c r="M70" s="69"/>
    </row>
    <row r="71" spans="1:13" x14ac:dyDescent="0.2">
      <c r="A71" s="66">
        <v>28</v>
      </c>
      <c r="B71" s="67" t="s">
        <v>382</v>
      </c>
      <c r="C71" s="68">
        <v>7</v>
      </c>
      <c r="D71" s="68">
        <v>7</v>
      </c>
      <c r="H71" s="66">
        <v>28</v>
      </c>
      <c r="I71" s="67" t="s">
        <v>390</v>
      </c>
      <c r="J71" s="68">
        <v>8</v>
      </c>
      <c r="K71" s="68">
        <v>5</v>
      </c>
      <c r="L71" s="68">
        <v>1</v>
      </c>
      <c r="M71" s="69" t="s">
        <v>722</v>
      </c>
    </row>
    <row r="72" spans="1:13" x14ac:dyDescent="0.2">
      <c r="A72" s="66">
        <v>29</v>
      </c>
      <c r="B72" s="67" t="s">
        <v>382</v>
      </c>
      <c r="C72" s="68">
        <v>8</v>
      </c>
      <c r="D72" s="68">
        <v>6</v>
      </c>
      <c r="F72" s="69" t="s">
        <v>723</v>
      </c>
      <c r="H72" s="66">
        <v>29</v>
      </c>
      <c r="I72" s="67" t="s">
        <v>390</v>
      </c>
      <c r="J72" s="68">
        <v>8</v>
      </c>
      <c r="K72" s="68">
        <v>6</v>
      </c>
      <c r="M72" s="69" t="s">
        <v>722</v>
      </c>
    </row>
    <row r="73" spans="1:13" x14ac:dyDescent="0.2">
      <c r="A73" s="66">
        <v>30</v>
      </c>
      <c r="B73" s="67" t="s">
        <v>382</v>
      </c>
      <c r="C73" s="68">
        <v>9</v>
      </c>
      <c r="D73" s="68">
        <v>5</v>
      </c>
      <c r="F73" s="69" t="s">
        <v>722</v>
      </c>
      <c r="H73" s="66">
        <v>30</v>
      </c>
      <c r="I73" s="67" t="s">
        <v>390</v>
      </c>
      <c r="J73" s="68">
        <v>3</v>
      </c>
      <c r="K73" s="68">
        <v>11</v>
      </c>
      <c r="M73" s="69"/>
    </row>
    <row r="74" spans="1:13" x14ac:dyDescent="0.2">
      <c r="A74" s="66">
        <v>31</v>
      </c>
      <c r="B74" s="67" t="s">
        <v>382</v>
      </c>
      <c r="C74" s="68">
        <v>5</v>
      </c>
      <c r="D74" s="68">
        <v>9</v>
      </c>
      <c r="H74" s="66">
        <v>31</v>
      </c>
      <c r="I74" s="67" t="s">
        <v>390</v>
      </c>
      <c r="J74" s="68">
        <v>6</v>
      </c>
      <c r="K74" s="68">
        <v>8</v>
      </c>
      <c r="M74" s="69"/>
    </row>
    <row r="75" spans="1:13" x14ac:dyDescent="0.2">
      <c r="A75" s="66">
        <v>32</v>
      </c>
      <c r="B75" s="67" t="s">
        <v>382</v>
      </c>
      <c r="C75" s="68">
        <v>8</v>
      </c>
      <c r="D75" s="68">
        <v>6</v>
      </c>
      <c r="F75" s="69" t="s">
        <v>723</v>
      </c>
      <c r="H75" s="66">
        <v>32</v>
      </c>
      <c r="I75" s="67" t="s">
        <v>390</v>
      </c>
      <c r="J75" s="68">
        <v>6</v>
      </c>
      <c r="K75" s="68">
        <v>8</v>
      </c>
      <c r="M75" s="69"/>
    </row>
    <row r="76" spans="1:13" x14ac:dyDescent="0.2">
      <c r="A76" s="66">
        <v>33</v>
      </c>
      <c r="B76" s="67" t="s">
        <v>382</v>
      </c>
      <c r="C76" s="68">
        <v>8</v>
      </c>
      <c r="D76" s="68">
        <v>5</v>
      </c>
      <c r="E76" s="68">
        <v>1</v>
      </c>
      <c r="F76" s="69" t="s">
        <v>722</v>
      </c>
      <c r="H76" s="66">
        <v>33</v>
      </c>
      <c r="I76" s="67" t="s">
        <v>390</v>
      </c>
      <c r="J76" s="68">
        <v>8</v>
      </c>
      <c r="K76" s="68">
        <v>6</v>
      </c>
      <c r="M76" s="69" t="s">
        <v>723</v>
      </c>
    </row>
    <row r="77" spans="1:13" x14ac:dyDescent="0.2">
      <c r="A77" s="66">
        <v>34</v>
      </c>
      <c r="B77" s="67" t="s">
        <v>382</v>
      </c>
      <c r="C77" s="68">
        <v>7</v>
      </c>
      <c r="D77" s="68">
        <v>7</v>
      </c>
      <c r="F77" s="69" t="s">
        <v>722</v>
      </c>
      <c r="H77" s="66">
        <v>34</v>
      </c>
      <c r="I77" s="67" t="s">
        <v>390</v>
      </c>
      <c r="J77" s="68">
        <v>6</v>
      </c>
      <c r="K77" s="68">
        <v>8</v>
      </c>
      <c r="M77" s="69"/>
    </row>
    <row r="78" spans="1:13" x14ac:dyDescent="0.2">
      <c r="A78" s="66"/>
      <c r="H78" s="66"/>
      <c r="I78" s="67"/>
      <c r="M78" s="69"/>
    </row>
    <row r="79" spans="1:13" x14ac:dyDescent="0.2">
      <c r="A79" s="73" t="s">
        <v>724</v>
      </c>
      <c r="C79" s="68">
        <f>SUM(C44:C78)</f>
        <v>248</v>
      </c>
      <c r="D79" s="68">
        <f>SUM(D44:D78)</f>
        <v>220</v>
      </c>
      <c r="E79" s="68">
        <f>SUM(E44:E78)</f>
        <v>8</v>
      </c>
      <c r="H79" s="73" t="s">
        <v>724</v>
      </c>
      <c r="I79" s="67"/>
      <c r="J79" s="68">
        <f>SUM(J44:J78)</f>
        <v>231</v>
      </c>
      <c r="K79" s="68">
        <f>SUM(K44:K78)</f>
        <v>233</v>
      </c>
      <c r="L79" s="68">
        <f>SUM(L44:L78)</f>
        <v>12</v>
      </c>
      <c r="M79" s="69"/>
    </row>
    <row r="80" spans="1:13" x14ac:dyDescent="0.2">
      <c r="A80" s="72"/>
      <c r="H80" s="5"/>
    </row>
    <row r="81" spans="1:8" x14ac:dyDescent="0.2">
      <c r="A81" s="5" t="s">
        <v>1927</v>
      </c>
      <c r="H81" s="5"/>
    </row>
    <row r="82" spans="1:8" x14ac:dyDescent="0.2">
      <c r="H82" s="5"/>
    </row>
    <row r="83" spans="1:8" x14ac:dyDescent="0.2">
      <c r="H83" s="5"/>
    </row>
  </sheetData>
  <mergeCells count="4">
    <mergeCell ref="C2:E2"/>
    <mergeCell ref="J2:L2"/>
    <mergeCell ref="C42:E42"/>
    <mergeCell ref="J42:L42"/>
  </mergeCells>
  <pageMargins left="0.25" right="0.25" top="0.5" bottom="0.25" header="0.5" footer="0.5"/>
  <pageSetup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86"/>
  <sheetViews>
    <sheetView workbookViewId="0"/>
  </sheetViews>
  <sheetFormatPr defaultRowHeight="12.75" x14ac:dyDescent="0.2"/>
  <cols>
    <col min="1" max="1" width="6.85546875" style="74" bestFit="1" customWidth="1"/>
    <col min="2" max="2" width="11.7109375" style="67" customWidth="1"/>
    <col min="3" max="4" width="3.7109375" style="68" customWidth="1"/>
    <col min="5" max="5" width="2.7109375" style="68" customWidth="1"/>
    <col min="6" max="6" width="7.7109375" style="69" customWidth="1"/>
    <col min="7" max="7" width="15.7109375" style="67" customWidth="1"/>
    <col min="8" max="8" width="6.85546875" style="67" bestFit="1" customWidth="1"/>
    <col min="9" max="9" width="11.7109375" style="5" customWidth="1"/>
    <col min="10" max="11" width="3.7109375" style="68" customWidth="1"/>
    <col min="12" max="12" width="2.7109375" style="68" customWidth="1"/>
    <col min="13" max="13" width="7.7109375" style="5" customWidth="1"/>
  </cols>
  <sheetData>
    <row r="1" spans="1:16" x14ac:dyDescent="0.2">
      <c r="A1" s="66"/>
      <c r="H1" s="5"/>
    </row>
    <row r="2" spans="1:16" x14ac:dyDescent="0.2">
      <c r="A2" s="66" t="s">
        <v>354</v>
      </c>
      <c r="B2" s="71" t="s">
        <v>733</v>
      </c>
      <c r="C2" s="433" t="s">
        <v>119</v>
      </c>
      <c r="D2" s="433"/>
      <c r="E2" s="433"/>
      <c r="F2" s="69" t="s">
        <v>716</v>
      </c>
      <c r="H2" s="66" t="s">
        <v>354</v>
      </c>
      <c r="I2" s="71" t="s">
        <v>734</v>
      </c>
      <c r="J2" s="433" t="s">
        <v>119</v>
      </c>
      <c r="K2" s="433"/>
      <c r="L2" s="433"/>
      <c r="M2" s="69" t="s">
        <v>716</v>
      </c>
    </row>
    <row r="3" spans="1:16" x14ac:dyDescent="0.2">
      <c r="A3" s="66"/>
      <c r="C3" s="68" t="s">
        <v>718</v>
      </c>
      <c r="D3" s="68" t="s">
        <v>719</v>
      </c>
      <c r="E3" s="68" t="s">
        <v>720</v>
      </c>
      <c r="H3" s="66"/>
      <c r="I3" s="67"/>
      <c r="J3" s="68" t="s">
        <v>718</v>
      </c>
      <c r="K3" s="68" t="s">
        <v>719</v>
      </c>
      <c r="L3" s="68" t="s">
        <v>720</v>
      </c>
      <c r="M3" s="69"/>
    </row>
    <row r="4" spans="1:16" x14ac:dyDescent="0.2">
      <c r="A4" s="66">
        <v>1</v>
      </c>
      <c r="B4" s="67" t="s">
        <v>403</v>
      </c>
      <c r="C4" s="68">
        <v>7</v>
      </c>
      <c r="D4" s="68">
        <v>7</v>
      </c>
      <c r="F4" s="69" t="s">
        <v>723</v>
      </c>
      <c r="H4" s="66">
        <v>1</v>
      </c>
      <c r="I4" s="67" t="s">
        <v>402</v>
      </c>
      <c r="J4" s="68">
        <v>5</v>
      </c>
      <c r="K4" s="68">
        <v>9</v>
      </c>
      <c r="M4" s="69"/>
    </row>
    <row r="5" spans="1:16" x14ac:dyDescent="0.2">
      <c r="A5" s="66">
        <v>2</v>
      </c>
      <c r="B5" s="67" t="s">
        <v>403</v>
      </c>
      <c r="C5" s="68">
        <v>6</v>
      </c>
      <c r="D5" s="68">
        <v>8</v>
      </c>
      <c r="H5" s="66">
        <v>2</v>
      </c>
      <c r="I5" s="67" t="s">
        <v>408</v>
      </c>
      <c r="J5" s="68">
        <v>3</v>
      </c>
      <c r="K5" s="68">
        <v>11</v>
      </c>
      <c r="M5" s="69"/>
    </row>
    <row r="6" spans="1:16" x14ac:dyDescent="0.2">
      <c r="A6" s="66">
        <v>3</v>
      </c>
      <c r="B6" s="67" t="s">
        <v>403</v>
      </c>
      <c r="C6" s="68">
        <v>6</v>
      </c>
      <c r="D6" s="68">
        <v>8</v>
      </c>
      <c r="H6" s="66">
        <v>3</v>
      </c>
      <c r="I6" s="67" t="s">
        <v>401</v>
      </c>
      <c r="J6" s="68">
        <v>6</v>
      </c>
      <c r="K6" s="68">
        <v>8</v>
      </c>
      <c r="M6" s="69"/>
    </row>
    <row r="7" spans="1:16" x14ac:dyDescent="0.2">
      <c r="A7" s="66">
        <v>4</v>
      </c>
      <c r="B7" s="67" t="s">
        <v>403</v>
      </c>
      <c r="C7" s="68">
        <v>6</v>
      </c>
      <c r="D7" s="68">
        <v>8</v>
      </c>
      <c r="H7" s="66">
        <v>4</v>
      </c>
      <c r="I7" s="67" t="s">
        <v>713</v>
      </c>
      <c r="J7" s="68">
        <v>5</v>
      </c>
      <c r="K7" s="68">
        <v>9</v>
      </c>
      <c r="M7" s="69"/>
    </row>
    <row r="8" spans="1:16" x14ac:dyDescent="0.2">
      <c r="A8" s="66">
        <v>5</v>
      </c>
      <c r="B8" s="67" t="s">
        <v>403</v>
      </c>
      <c r="C8" s="68">
        <v>3</v>
      </c>
      <c r="D8" s="68">
        <v>11</v>
      </c>
      <c r="H8" s="66">
        <v>5</v>
      </c>
      <c r="I8" s="67" t="s">
        <v>713</v>
      </c>
      <c r="J8" s="68">
        <v>7</v>
      </c>
      <c r="K8" s="68">
        <v>7</v>
      </c>
      <c r="M8" s="69"/>
    </row>
    <row r="9" spans="1:16" x14ac:dyDescent="0.2">
      <c r="A9" s="66">
        <v>6</v>
      </c>
      <c r="B9" s="67" t="s">
        <v>735</v>
      </c>
      <c r="C9" s="68">
        <v>2</v>
      </c>
      <c r="D9" s="68">
        <v>12</v>
      </c>
      <c r="H9" s="66">
        <v>6</v>
      </c>
      <c r="I9" s="67" t="s">
        <v>376</v>
      </c>
      <c r="J9" s="68">
        <v>7</v>
      </c>
      <c r="K9" s="68">
        <v>7</v>
      </c>
      <c r="M9" s="69"/>
    </row>
    <row r="10" spans="1:16" x14ac:dyDescent="0.2">
      <c r="A10" s="66">
        <v>7</v>
      </c>
      <c r="B10" s="67" t="s">
        <v>403</v>
      </c>
      <c r="C10" s="68">
        <v>2</v>
      </c>
      <c r="D10" s="68">
        <v>12</v>
      </c>
      <c r="H10" s="66">
        <v>7</v>
      </c>
      <c r="I10" s="67" t="s">
        <v>376</v>
      </c>
      <c r="J10" s="68">
        <v>10</v>
      </c>
      <c r="K10" s="68">
        <v>4</v>
      </c>
      <c r="M10" s="69" t="s">
        <v>722</v>
      </c>
    </row>
    <row r="11" spans="1:16" x14ac:dyDescent="0.2">
      <c r="A11" s="66">
        <v>8</v>
      </c>
      <c r="B11" s="67" t="s">
        <v>403</v>
      </c>
      <c r="C11" s="68">
        <v>4</v>
      </c>
      <c r="D11" s="68">
        <v>10</v>
      </c>
      <c r="H11" s="66">
        <v>8</v>
      </c>
      <c r="I11" s="67" t="s">
        <v>376</v>
      </c>
      <c r="J11" s="68">
        <v>5</v>
      </c>
      <c r="K11" s="68">
        <v>9</v>
      </c>
      <c r="M11" s="69"/>
    </row>
    <row r="12" spans="1:16" x14ac:dyDescent="0.2">
      <c r="A12" s="66">
        <v>9</v>
      </c>
      <c r="B12" s="67" t="s">
        <v>403</v>
      </c>
      <c r="C12" s="68">
        <v>6</v>
      </c>
      <c r="D12" s="68">
        <v>7</v>
      </c>
      <c r="E12" s="68">
        <v>1</v>
      </c>
      <c r="H12" s="66">
        <v>9</v>
      </c>
      <c r="I12" s="67" t="s">
        <v>376</v>
      </c>
      <c r="J12" s="68">
        <v>8</v>
      </c>
      <c r="K12" s="68">
        <v>5</v>
      </c>
      <c r="L12" s="68">
        <v>1</v>
      </c>
      <c r="M12" s="69" t="s">
        <v>722</v>
      </c>
    </row>
    <row r="13" spans="1:16" x14ac:dyDescent="0.2">
      <c r="A13" s="66">
        <v>10</v>
      </c>
      <c r="B13" s="67" t="s">
        <v>403</v>
      </c>
      <c r="C13" s="68">
        <v>9</v>
      </c>
      <c r="D13" s="68">
        <v>5</v>
      </c>
      <c r="F13" s="69" t="s">
        <v>722</v>
      </c>
      <c r="H13" s="66">
        <v>10</v>
      </c>
      <c r="I13" s="67" t="s">
        <v>376</v>
      </c>
      <c r="J13" s="68">
        <v>8</v>
      </c>
      <c r="K13" s="68">
        <v>6</v>
      </c>
      <c r="M13" s="69" t="s">
        <v>723</v>
      </c>
    </row>
    <row r="14" spans="1:16" x14ac:dyDescent="0.2">
      <c r="A14" s="66">
        <v>11</v>
      </c>
      <c r="B14" s="67" t="s">
        <v>403</v>
      </c>
      <c r="C14" s="68">
        <v>1</v>
      </c>
      <c r="D14" s="68">
        <v>13</v>
      </c>
      <c r="H14" s="66">
        <v>11</v>
      </c>
      <c r="I14" s="67" t="s">
        <v>387</v>
      </c>
      <c r="J14" s="68">
        <v>8</v>
      </c>
      <c r="K14" s="68">
        <v>6</v>
      </c>
      <c r="M14" s="69"/>
    </row>
    <row r="15" spans="1:16" x14ac:dyDescent="0.2">
      <c r="A15" s="66">
        <v>12</v>
      </c>
      <c r="B15" s="67" t="s">
        <v>533</v>
      </c>
      <c r="C15" s="68">
        <v>3</v>
      </c>
      <c r="D15" s="68">
        <v>7</v>
      </c>
      <c r="E15" s="68">
        <v>4</v>
      </c>
      <c r="H15" s="66">
        <v>12</v>
      </c>
      <c r="I15" s="67" t="s">
        <v>387</v>
      </c>
      <c r="J15" s="68">
        <v>3</v>
      </c>
      <c r="K15" s="68">
        <v>9</v>
      </c>
      <c r="L15" s="68">
        <v>2</v>
      </c>
      <c r="M15" s="69"/>
      <c r="O15" s="75"/>
      <c r="P15" s="75"/>
    </row>
    <row r="16" spans="1:16" x14ac:dyDescent="0.2">
      <c r="A16" s="66">
        <v>13</v>
      </c>
      <c r="B16" s="67" t="s">
        <v>380</v>
      </c>
      <c r="C16" s="68">
        <v>11</v>
      </c>
      <c r="D16" s="68">
        <v>3</v>
      </c>
      <c r="F16" s="69" t="s">
        <v>722</v>
      </c>
      <c r="H16" s="66">
        <v>13</v>
      </c>
      <c r="I16" s="67" t="s">
        <v>387</v>
      </c>
      <c r="J16" s="68">
        <v>10</v>
      </c>
      <c r="K16" s="68">
        <v>4</v>
      </c>
      <c r="M16" s="69" t="s">
        <v>723</v>
      </c>
    </row>
    <row r="17" spans="1:13" x14ac:dyDescent="0.2">
      <c r="A17" s="66">
        <v>14</v>
      </c>
      <c r="B17" s="67" t="s">
        <v>380</v>
      </c>
      <c r="C17" s="68">
        <v>6</v>
      </c>
      <c r="D17" s="68">
        <v>7</v>
      </c>
      <c r="E17" s="68">
        <v>1</v>
      </c>
      <c r="H17" s="66">
        <v>14</v>
      </c>
      <c r="I17" s="67" t="s">
        <v>387</v>
      </c>
      <c r="J17" s="68">
        <v>4</v>
      </c>
      <c r="K17" s="68">
        <v>9</v>
      </c>
      <c r="L17" s="68">
        <v>1</v>
      </c>
      <c r="M17" s="69"/>
    </row>
    <row r="18" spans="1:13" x14ac:dyDescent="0.2">
      <c r="A18" s="66">
        <v>15</v>
      </c>
      <c r="B18" s="67" t="s">
        <v>380</v>
      </c>
      <c r="C18" s="68">
        <v>7</v>
      </c>
      <c r="D18" s="68">
        <v>7</v>
      </c>
      <c r="F18" s="69" t="s">
        <v>723</v>
      </c>
      <c r="H18" s="66">
        <v>15</v>
      </c>
      <c r="I18" s="67" t="s">
        <v>387</v>
      </c>
      <c r="J18" s="68">
        <v>7</v>
      </c>
      <c r="K18" s="68">
        <v>7</v>
      </c>
      <c r="M18" s="69" t="s">
        <v>723</v>
      </c>
    </row>
    <row r="19" spans="1:13" x14ac:dyDescent="0.2">
      <c r="A19" s="66">
        <v>16</v>
      </c>
      <c r="B19" s="67" t="s">
        <v>380</v>
      </c>
      <c r="C19" s="68">
        <v>9</v>
      </c>
      <c r="D19" s="68">
        <v>5</v>
      </c>
      <c r="F19" s="69" t="s">
        <v>722</v>
      </c>
      <c r="H19" s="66">
        <v>16</v>
      </c>
      <c r="I19" s="67" t="s">
        <v>387</v>
      </c>
      <c r="J19" s="68">
        <v>9</v>
      </c>
      <c r="K19" s="68">
        <v>5</v>
      </c>
      <c r="M19" s="69" t="s">
        <v>723</v>
      </c>
    </row>
    <row r="20" spans="1:13" x14ac:dyDescent="0.2">
      <c r="A20" s="66">
        <v>17</v>
      </c>
      <c r="B20" s="67" t="s">
        <v>380</v>
      </c>
      <c r="C20" s="68">
        <v>6</v>
      </c>
      <c r="D20" s="68">
        <v>8</v>
      </c>
      <c r="H20" s="66">
        <v>17</v>
      </c>
      <c r="I20" s="67" t="s">
        <v>387</v>
      </c>
      <c r="J20" s="68">
        <v>8</v>
      </c>
      <c r="K20" s="68">
        <v>6</v>
      </c>
      <c r="M20" s="69" t="s">
        <v>722</v>
      </c>
    </row>
    <row r="21" spans="1:13" x14ac:dyDescent="0.2">
      <c r="A21" s="66">
        <v>18</v>
      </c>
      <c r="B21" s="67" t="s">
        <v>380</v>
      </c>
      <c r="C21" s="68">
        <v>7</v>
      </c>
      <c r="D21" s="68">
        <v>7</v>
      </c>
      <c r="F21" s="69" t="s">
        <v>723</v>
      </c>
      <c r="H21" s="66">
        <v>18</v>
      </c>
      <c r="I21" s="67" t="s">
        <v>387</v>
      </c>
      <c r="J21" s="68">
        <v>9</v>
      </c>
      <c r="K21" s="68">
        <v>3</v>
      </c>
      <c r="L21" s="68">
        <v>2</v>
      </c>
      <c r="M21" s="69" t="s">
        <v>722</v>
      </c>
    </row>
    <row r="22" spans="1:13" x14ac:dyDescent="0.2">
      <c r="A22" s="66">
        <v>19</v>
      </c>
      <c r="B22" s="67" t="s">
        <v>380</v>
      </c>
      <c r="C22" s="68">
        <v>9</v>
      </c>
      <c r="D22" s="68">
        <v>5</v>
      </c>
      <c r="F22" s="69" t="s">
        <v>723</v>
      </c>
      <c r="H22" s="66">
        <v>19</v>
      </c>
      <c r="I22" s="67" t="s">
        <v>387</v>
      </c>
      <c r="J22" s="68">
        <v>6</v>
      </c>
      <c r="K22" s="68">
        <v>8</v>
      </c>
      <c r="M22" s="69"/>
    </row>
    <row r="23" spans="1:13" x14ac:dyDescent="0.2">
      <c r="A23" s="66">
        <v>20</v>
      </c>
      <c r="B23" s="67" t="s">
        <v>380</v>
      </c>
      <c r="C23" s="68">
        <v>12</v>
      </c>
      <c r="D23" s="68">
        <v>2</v>
      </c>
      <c r="F23" s="69" t="s">
        <v>722</v>
      </c>
      <c r="H23" s="66">
        <v>20</v>
      </c>
      <c r="I23" s="67" t="s">
        <v>387</v>
      </c>
      <c r="J23" s="68">
        <v>9</v>
      </c>
      <c r="K23" s="68">
        <v>5</v>
      </c>
      <c r="M23" s="69" t="s">
        <v>723</v>
      </c>
    </row>
    <row r="24" spans="1:13" x14ac:dyDescent="0.2">
      <c r="A24" s="66">
        <v>21</v>
      </c>
      <c r="B24" s="67" t="s">
        <v>380</v>
      </c>
      <c r="C24" s="68">
        <v>7</v>
      </c>
      <c r="D24" s="68">
        <v>7</v>
      </c>
      <c r="F24" s="69" t="s">
        <v>723</v>
      </c>
      <c r="H24" s="66">
        <v>21</v>
      </c>
      <c r="I24" s="67" t="s">
        <v>387</v>
      </c>
      <c r="J24" s="68">
        <v>10</v>
      </c>
      <c r="K24" s="68">
        <v>4</v>
      </c>
      <c r="M24" s="69" t="s">
        <v>722</v>
      </c>
    </row>
    <row r="25" spans="1:13" x14ac:dyDescent="0.2">
      <c r="A25" s="66">
        <v>22</v>
      </c>
      <c r="B25" s="67" t="s">
        <v>380</v>
      </c>
      <c r="C25" s="68">
        <v>4</v>
      </c>
      <c r="D25" s="68">
        <v>10</v>
      </c>
      <c r="H25" s="66">
        <v>22</v>
      </c>
      <c r="I25" s="67" t="s">
        <v>387</v>
      </c>
      <c r="J25" s="68">
        <v>10</v>
      </c>
      <c r="K25" s="68">
        <v>4</v>
      </c>
      <c r="M25" s="69" t="s">
        <v>722</v>
      </c>
    </row>
    <row r="26" spans="1:13" x14ac:dyDescent="0.2">
      <c r="A26" s="66">
        <v>23</v>
      </c>
      <c r="B26" s="67" t="s">
        <v>728</v>
      </c>
      <c r="C26" s="68">
        <v>4</v>
      </c>
      <c r="D26" s="68">
        <v>8</v>
      </c>
      <c r="E26" s="68">
        <v>2</v>
      </c>
      <c r="H26" s="66">
        <v>23</v>
      </c>
      <c r="I26" s="67" t="s">
        <v>387</v>
      </c>
      <c r="J26" s="68">
        <v>7</v>
      </c>
      <c r="K26" s="68">
        <v>6</v>
      </c>
      <c r="L26" s="68">
        <v>1</v>
      </c>
      <c r="M26" s="69" t="s">
        <v>722</v>
      </c>
    </row>
    <row r="27" spans="1:13" x14ac:dyDescent="0.2">
      <c r="A27" s="66">
        <v>24</v>
      </c>
      <c r="B27" s="67" t="s">
        <v>370</v>
      </c>
      <c r="C27" s="68">
        <v>3</v>
      </c>
      <c r="D27" s="68">
        <v>10</v>
      </c>
      <c r="E27" s="68">
        <v>1</v>
      </c>
      <c r="H27" s="66">
        <v>24</v>
      </c>
      <c r="I27" s="67" t="s">
        <v>387</v>
      </c>
      <c r="J27" s="68">
        <v>8</v>
      </c>
      <c r="K27" s="68">
        <v>6</v>
      </c>
      <c r="M27" s="69" t="s">
        <v>723</v>
      </c>
    </row>
    <row r="28" spans="1:13" x14ac:dyDescent="0.2">
      <c r="A28" s="66">
        <v>25</v>
      </c>
      <c r="B28" s="67" t="s">
        <v>370</v>
      </c>
      <c r="C28" s="68">
        <v>1</v>
      </c>
      <c r="D28" s="68">
        <v>12</v>
      </c>
      <c r="E28" s="68">
        <v>1</v>
      </c>
      <c r="H28" s="66">
        <v>25</v>
      </c>
      <c r="I28" s="67" t="s">
        <v>393</v>
      </c>
      <c r="J28" s="68">
        <v>8</v>
      </c>
      <c r="K28" s="68">
        <v>6</v>
      </c>
      <c r="M28" s="69" t="s">
        <v>723</v>
      </c>
    </row>
    <row r="29" spans="1:13" x14ac:dyDescent="0.2">
      <c r="A29" s="66">
        <v>26</v>
      </c>
      <c r="B29" s="67" t="s">
        <v>370</v>
      </c>
      <c r="C29" s="68">
        <v>6</v>
      </c>
      <c r="D29" s="68">
        <v>8</v>
      </c>
      <c r="H29" s="66">
        <v>26</v>
      </c>
      <c r="I29" s="67" t="s">
        <v>393</v>
      </c>
      <c r="J29" s="68">
        <v>4</v>
      </c>
      <c r="K29" s="68">
        <v>10</v>
      </c>
      <c r="M29" s="69"/>
    </row>
    <row r="30" spans="1:13" x14ac:dyDescent="0.2">
      <c r="A30" s="66">
        <v>27</v>
      </c>
      <c r="B30" s="67" t="s">
        <v>370</v>
      </c>
      <c r="C30" s="68">
        <v>4</v>
      </c>
      <c r="D30" s="68">
        <v>10</v>
      </c>
      <c r="H30" s="66">
        <v>27</v>
      </c>
      <c r="I30" s="67" t="s">
        <v>393</v>
      </c>
      <c r="J30" s="68">
        <v>8</v>
      </c>
      <c r="K30" s="68">
        <v>6</v>
      </c>
      <c r="M30" s="69" t="s">
        <v>723</v>
      </c>
    </row>
    <row r="31" spans="1:13" x14ac:dyDescent="0.2">
      <c r="A31" s="66">
        <v>28</v>
      </c>
      <c r="B31" s="67" t="s">
        <v>370</v>
      </c>
      <c r="C31" s="68">
        <v>3</v>
      </c>
      <c r="D31" s="68">
        <v>11</v>
      </c>
      <c r="H31" s="66">
        <v>28</v>
      </c>
      <c r="I31" s="67" t="s">
        <v>393</v>
      </c>
      <c r="J31" s="68">
        <v>6</v>
      </c>
      <c r="K31" s="68">
        <v>7</v>
      </c>
      <c r="L31" s="68">
        <v>1</v>
      </c>
      <c r="M31" s="69"/>
    </row>
    <row r="32" spans="1:13" x14ac:dyDescent="0.2">
      <c r="A32" s="66">
        <v>29</v>
      </c>
      <c r="B32" s="67" t="s">
        <v>370</v>
      </c>
      <c r="C32" s="68">
        <v>3</v>
      </c>
      <c r="D32" s="68">
        <v>11</v>
      </c>
      <c r="H32" s="66">
        <v>29</v>
      </c>
      <c r="I32" s="67" t="s">
        <v>393</v>
      </c>
      <c r="J32" s="68">
        <v>8</v>
      </c>
      <c r="K32" s="68">
        <v>6</v>
      </c>
      <c r="M32" s="69" t="s">
        <v>723</v>
      </c>
    </row>
    <row r="33" spans="1:15" x14ac:dyDescent="0.2">
      <c r="A33" s="66">
        <v>30</v>
      </c>
      <c r="B33" s="67" t="s">
        <v>370</v>
      </c>
      <c r="C33" s="68">
        <v>8</v>
      </c>
      <c r="D33" s="68">
        <v>5</v>
      </c>
      <c r="E33" s="68">
        <v>1</v>
      </c>
      <c r="F33" s="69" t="s">
        <v>723</v>
      </c>
      <c r="H33" s="66">
        <v>30</v>
      </c>
      <c r="I33" s="67" t="s">
        <v>393</v>
      </c>
      <c r="J33" s="68">
        <v>5</v>
      </c>
      <c r="K33" s="68">
        <v>8</v>
      </c>
      <c r="L33" s="68">
        <v>1</v>
      </c>
      <c r="M33" s="69"/>
      <c r="N33" s="75"/>
      <c r="O33" s="75"/>
    </row>
    <row r="34" spans="1:15" x14ac:dyDescent="0.2">
      <c r="A34" s="66">
        <v>31</v>
      </c>
      <c r="B34" s="67" t="s">
        <v>370</v>
      </c>
      <c r="C34" s="68">
        <v>6</v>
      </c>
      <c r="D34" s="68">
        <v>7</v>
      </c>
      <c r="E34" s="68">
        <v>1</v>
      </c>
      <c r="F34" s="69" t="s">
        <v>723</v>
      </c>
      <c r="H34" s="66">
        <v>31</v>
      </c>
      <c r="I34" s="67" t="s">
        <v>395</v>
      </c>
      <c r="J34" s="68">
        <v>8</v>
      </c>
      <c r="K34" s="68">
        <v>5</v>
      </c>
      <c r="L34" s="68">
        <v>1</v>
      </c>
      <c r="M34" s="69" t="s">
        <v>723</v>
      </c>
    </row>
    <row r="35" spans="1:15" x14ac:dyDescent="0.2">
      <c r="A35" s="66">
        <v>32</v>
      </c>
      <c r="B35" s="67" t="s">
        <v>370</v>
      </c>
      <c r="C35" s="68">
        <v>4</v>
      </c>
      <c r="D35" s="68">
        <v>10</v>
      </c>
      <c r="H35" s="66">
        <v>32</v>
      </c>
      <c r="I35" s="67" t="s">
        <v>395</v>
      </c>
      <c r="J35" s="68">
        <v>5</v>
      </c>
      <c r="K35" s="68">
        <v>8</v>
      </c>
      <c r="L35" s="68">
        <v>1</v>
      </c>
      <c r="M35" s="69"/>
    </row>
    <row r="36" spans="1:15" x14ac:dyDescent="0.2">
      <c r="A36" s="66">
        <v>33</v>
      </c>
      <c r="B36" s="67" t="s">
        <v>370</v>
      </c>
      <c r="C36" s="68">
        <v>7</v>
      </c>
      <c r="D36" s="68">
        <v>7</v>
      </c>
      <c r="H36" s="66">
        <v>33</v>
      </c>
      <c r="I36" s="67" t="s">
        <v>395</v>
      </c>
      <c r="J36" s="68">
        <v>11</v>
      </c>
      <c r="K36" s="68">
        <v>3</v>
      </c>
      <c r="M36" s="69" t="s">
        <v>722</v>
      </c>
    </row>
    <row r="37" spans="1:15" x14ac:dyDescent="0.2">
      <c r="A37" s="66">
        <v>33</v>
      </c>
      <c r="B37" s="67" t="s">
        <v>370</v>
      </c>
      <c r="C37" s="68">
        <v>7</v>
      </c>
      <c r="D37" s="68">
        <v>6</v>
      </c>
      <c r="E37" s="68">
        <v>1</v>
      </c>
      <c r="F37" s="69" t="s">
        <v>722</v>
      </c>
      <c r="H37" s="66">
        <v>34</v>
      </c>
      <c r="I37" s="67" t="s">
        <v>395</v>
      </c>
      <c r="J37" s="68">
        <v>3</v>
      </c>
      <c r="K37" s="68">
        <v>11</v>
      </c>
      <c r="M37" s="69"/>
    </row>
    <row r="38" spans="1:15" x14ac:dyDescent="0.2">
      <c r="A38" s="66"/>
      <c r="H38" s="66"/>
      <c r="I38" s="67"/>
      <c r="M38" s="69"/>
    </row>
    <row r="39" spans="1:15" x14ac:dyDescent="0.2">
      <c r="A39" s="73" t="s">
        <v>724</v>
      </c>
      <c r="C39" s="68">
        <f>SUM(C4:C38)</f>
        <v>189</v>
      </c>
      <c r="D39" s="68">
        <f>SUM(D4:D38)</f>
        <v>274</v>
      </c>
      <c r="E39" s="68">
        <f>SUM(E4:E38)</f>
        <v>13</v>
      </c>
      <c r="H39" s="73" t="s">
        <v>724</v>
      </c>
      <c r="I39" s="67"/>
      <c r="J39" s="68">
        <f>SUM(J4:J38)</f>
        <v>238</v>
      </c>
      <c r="K39" s="68">
        <f>SUM(K4:K38)</f>
        <v>227</v>
      </c>
      <c r="L39" s="68">
        <f>SUM(L4:L38)</f>
        <v>11</v>
      </c>
      <c r="M39" s="69"/>
    </row>
    <row r="40" spans="1:15" x14ac:dyDescent="0.2">
      <c r="A40" s="72"/>
      <c r="H40" s="72"/>
      <c r="I40" s="67"/>
      <c r="M40" s="69"/>
    </row>
    <row r="41" spans="1:15" x14ac:dyDescent="0.2">
      <c r="A41" s="5" t="s">
        <v>737</v>
      </c>
      <c r="H41" s="5"/>
      <c r="I41" s="67"/>
      <c r="M41" s="69"/>
    </row>
    <row r="42" spans="1:15" x14ac:dyDescent="0.2">
      <c r="A42" s="5" t="s">
        <v>1932</v>
      </c>
      <c r="H42" s="5"/>
      <c r="I42" s="67"/>
      <c r="M42" s="69"/>
    </row>
    <row r="43" spans="1:15" x14ac:dyDescent="0.2">
      <c r="A43" s="72"/>
      <c r="H43" s="5"/>
    </row>
    <row r="44" spans="1:15" x14ac:dyDescent="0.2">
      <c r="A44" s="72"/>
      <c r="H44" s="5"/>
    </row>
    <row r="45" spans="1:15" x14ac:dyDescent="0.2">
      <c r="A45" s="66" t="s">
        <v>354</v>
      </c>
      <c r="B45" s="71" t="s">
        <v>738</v>
      </c>
      <c r="C45" s="433" t="s">
        <v>119</v>
      </c>
      <c r="D45" s="433"/>
      <c r="E45" s="433"/>
      <c r="F45" s="69" t="s">
        <v>716</v>
      </c>
      <c r="H45" s="66" t="s">
        <v>354</v>
      </c>
      <c r="I45" s="71" t="s">
        <v>739</v>
      </c>
      <c r="J45" s="433" t="s">
        <v>119</v>
      </c>
      <c r="K45" s="433"/>
      <c r="L45" s="433"/>
      <c r="M45" s="69" t="s">
        <v>716</v>
      </c>
    </row>
    <row r="46" spans="1:15" x14ac:dyDescent="0.2">
      <c r="A46" s="66"/>
      <c r="C46" s="68" t="s">
        <v>718</v>
      </c>
      <c r="D46" s="68" t="s">
        <v>719</v>
      </c>
      <c r="E46" s="68" t="s">
        <v>720</v>
      </c>
      <c r="H46" s="66"/>
      <c r="I46" s="67"/>
      <c r="J46" s="68" t="s">
        <v>718</v>
      </c>
      <c r="K46" s="68" t="s">
        <v>719</v>
      </c>
      <c r="L46" s="68" t="s">
        <v>720</v>
      </c>
      <c r="M46" s="69"/>
    </row>
    <row r="47" spans="1:15" x14ac:dyDescent="0.2">
      <c r="A47" s="66">
        <v>1</v>
      </c>
      <c r="B47" s="67" t="s">
        <v>721</v>
      </c>
      <c r="H47" s="66">
        <v>1</v>
      </c>
      <c r="I47" s="67" t="s">
        <v>721</v>
      </c>
      <c r="M47" s="69"/>
    </row>
    <row r="48" spans="1:15" x14ac:dyDescent="0.2">
      <c r="A48" s="66">
        <v>2</v>
      </c>
      <c r="B48" s="67" t="s">
        <v>370</v>
      </c>
      <c r="C48" s="68">
        <v>9</v>
      </c>
      <c r="D48" s="68">
        <v>5</v>
      </c>
      <c r="F48" s="69" t="s">
        <v>723</v>
      </c>
      <c r="H48" s="66">
        <v>2</v>
      </c>
      <c r="I48" s="67" t="s">
        <v>389</v>
      </c>
      <c r="J48" s="68">
        <v>7</v>
      </c>
      <c r="K48" s="68">
        <v>7</v>
      </c>
      <c r="M48" s="69"/>
    </row>
    <row r="49" spans="1:13" x14ac:dyDescent="0.2">
      <c r="A49" s="66">
        <v>3</v>
      </c>
      <c r="B49" s="67" t="s">
        <v>370</v>
      </c>
      <c r="C49" s="68">
        <v>7</v>
      </c>
      <c r="D49" s="68">
        <v>7</v>
      </c>
      <c r="F49" s="69" t="s">
        <v>723</v>
      </c>
      <c r="H49" s="66">
        <v>3</v>
      </c>
      <c r="I49" s="67" t="s">
        <v>389</v>
      </c>
      <c r="J49" s="68">
        <v>3</v>
      </c>
      <c r="K49" s="68">
        <v>11</v>
      </c>
      <c r="M49" s="69"/>
    </row>
    <row r="50" spans="1:13" x14ac:dyDescent="0.2">
      <c r="A50" s="66">
        <v>4</v>
      </c>
      <c r="B50" s="67" t="s">
        <v>370</v>
      </c>
      <c r="C50" s="68">
        <v>7</v>
      </c>
      <c r="D50" s="68">
        <v>7</v>
      </c>
      <c r="F50" s="69" t="s">
        <v>723</v>
      </c>
      <c r="H50" s="66">
        <v>4</v>
      </c>
      <c r="I50" s="67" t="s">
        <v>389</v>
      </c>
      <c r="J50" s="68">
        <v>8</v>
      </c>
      <c r="K50" s="68">
        <v>6</v>
      </c>
      <c r="M50" s="69" t="s">
        <v>722</v>
      </c>
    </row>
    <row r="51" spans="1:13" x14ac:dyDescent="0.2">
      <c r="A51" s="66">
        <v>5</v>
      </c>
      <c r="B51" s="67" t="s">
        <v>370</v>
      </c>
      <c r="C51" s="68">
        <v>7</v>
      </c>
      <c r="D51" s="68">
        <v>6</v>
      </c>
      <c r="E51" s="68">
        <v>1</v>
      </c>
      <c r="F51" s="69" t="s">
        <v>723</v>
      </c>
      <c r="H51" s="66">
        <v>5</v>
      </c>
      <c r="I51" s="67" t="s">
        <v>389</v>
      </c>
      <c r="J51" s="68">
        <v>9</v>
      </c>
      <c r="K51" s="68">
        <v>5</v>
      </c>
      <c r="M51" s="69" t="s">
        <v>722</v>
      </c>
    </row>
    <row r="52" spans="1:13" x14ac:dyDescent="0.2">
      <c r="A52" s="66">
        <v>6</v>
      </c>
      <c r="B52" s="67" t="s">
        <v>370</v>
      </c>
      <c r="C52" s="68">
        <v>9</v>
      </c>
      <c r="D52" s="68">
        <v>5</v>
      </c>
      <c r="F52" s="69" t="s">
        <v>722</v>
      </c>
      <c r="H52" s="66">
        <v>6</v>
      </c>
      <c r="I52" s="67" t="s">
        <v>389</v>
      </c>
      <c r="J52" s="68">
        <v>5</v>
      </c>
      <c r="K52" s="68">
        <v>9</v>
      </c>
      <c r="M52" s="69"/>
    </row>
    <row r="53" spans="1:13" x14ac:dyDescent="0.2">
      <c r="A53" s="66">
        <v>7</v>
      </c>
      <c r="B53" s="67" t="s">
        <v>370</v>
      </c>
      <c r="C53" s="68">
        <v>8</v>
      </c>
      <c r="D53" s="68">
        <v>5</v>
      </c>
      <c r="E53" s="68">
        <v>1</v>
      </c>
      <c r="F53" s="69" t="s">
        <v>723</v>
      </c>
      <c r="H53" s="66">
        <v>7</v>
      </c>
      <c r="I53" s="67" t="s">
        <v>389</v>
      </c>
      <c r="J53" s="68">
        <v>5</v>
      </c>
      <c r="K53" s="68">
        <v>9</v>
      </c>
      <c r="M53" s="69"/>
    </row>
    <row r="54" spans="1:13" x14ac:dyDescent="0.2">
      <c r="A54" s="66">
        <v>8</v>
      </c>
      <c r="B54" s="67" t="s">
        <v>370</v>
      </c>
      <c r="C54" s="68">
        <v>7</v>
      </c>
      <c r="D54" s="68">
        <v>6</v>
      </c>
      <c r="E54" s="68">
        <v>1</v>
      </c>
      <c r="F54" s="69" t="s">
        <v>722</v>
      </c>
      <c r="H54" s="66">
        <v>8</v>
      </c>
      <c r="I54" s="67" t="s">
        <v>389</v>
      </c>
      <c r="J54" s="68">
        <v>6</v>
      </c>
      <c r="K54" s="68">
        <v>8</v>
      </c>
      <c r="M54" s="69"/>
    </row>
    <row r="55" spans="1:13" x14ac:dyDescent="0.2">
      <c r="A55" s="66">
        <v>9</v>
      </c>
      <c r="B55" s="67" t="s">
        <v>370</v>
      </c>
      <c r="C55" s="68">
        <v>2</v>
      </c>
      <c r="D55" s="68">
        <v>12</v>
      </c>
      <c r="H55" s="66">
        <v>9</v>
      </c>
      <c r="I55" s="67" t="s">
        <v>389</v>
      </c>
      <c r="J55" s="68">
        <v>7</v>
      </c>
      <c r="K55" s="68">
        <v>7</v>
      </c>
      <c r="M55" s="69" t="s">
        <v>723</v>
      </c>
    </row>
    <row r="56" spans="1:13" x14ac:dyDescent="0.2">
      <c r="A56" s="66">
        <v>10</v>
      </c>
      <c r="B56" s="67" t="s">
        <v>370</v>
      </c>
      <c r="C56" s="68">
        <v>4</v>
      </c>
      <c r="D56" s="68">
        <v>9</v>
      </c>
      <c r="E56" s="68">
        <v>1</v>
      </c>
      <c r="H56" s="66">
        <v>10</v>
      </c>
      <c r="I56" s="67" t="s">
        <v>389</v>
      </c>
      <c r="J56" s="68">
        <v>4</v>
      </c>
      <c r="K56" s="68">
        <v>10</v>
      </c>
      <c r="M56" s="69"/>
    </row>
    <row r="57" spans="1:13" x14ac:dyDescent="0.2">
      <c r="A57" s="66">
        <v>11</v>
      </c>
      <c r="B57" s="67" t="s">
        <v>397</v>
      </c>
      <c r="C57" s="68">
        <v>8</v>
      </c>
      <c r="D57" s="68">
        <v>6</v>
      </c>
      <c r="F57" s="69" t="s">
        <v>723</v>
      </c>
      <c r="H57" s="66">
        <v>11</v>
      </c>
      <c r="I57" s="67" t="s">
        <v>372</v>
      </c>
      <c r="J57" s="68">
        <v>10</v>
      </c>
      <c r="K57" s="68">
        <v>4</v>
      </c>
      <c r="M57" s="69" t="s">
        <v>722</v>
      </c>
    </row>
    <row r="58" spans="1:13" x14ac:dyDescent="0.2">
      <c r="A58" s="66">
        <v>12</v>
      </c>
      <c r="B58" s="67" t="s">
        <v>397</v>
      </c>
      <c r="C58" s="68">
        <v>10</v>
      </c>
      <c r="D58" s="68">
        <v>3</v>
      </c>
      <c r="E58" s="68">
        <v>1</v>
      </c>
      <c r="F58" s="69" t="s">
        <v>722</v>
      </c>
      <c r="H58" s="66">
        <v>12</v>
      </c>
      <c r="I58" s="67" t="s">
        <v>372</v>
      </c>
      <c r="J58" s="68">
        <v>9</v>
      </c>
      <c r="K58" s="68">
        <v>5</v>
      </c>
      <c r="M58" s="69" t="s">
        <v>723</v>
      </c>
    </row>
    <row r="59" spans="1:13" x14ac:dyDescent="0.2">
      <c r="A59" s="66">
        <v>13</v>
      </c>
      <c r="B59" s="67" t="s">
        <v>397</v>
      </c>
      <c r="C59" s="68">
        <v>5</v>
      </c>
      <c r="D59" s="68">
        <v>9</v>
      </c>
      <c r="H59" s="66">
        <v>13</v>
      </c>
      <c r="I59" s="67" t="s">
        <v>372</v>
      </c>
      <c r="J59" s="68">
        <v>2</v>
      </c>
      <c r="K59" s="68">
        <v>12</v>
      </c>
      <c r="M59" s="69"/>
    </row>
    <row r="60" spans="1:13" x14ac:dyDescent="0.2">
      <c r="A60" s="66">
        <v>14</v>
      </c>
      <c r="B60" s="67" t="s">
        <v>397</v>
      </c>
      <c r="C60" s="68">
        <v>8</v>
      </c>
      <c r="D60" s="68">
        <v>5</v>
      </c>
      <c r="E60" s="68">
        <v>1</v>
      </c>
      <c r="F60" s="69" t="s">
        <v>722</v>
      </c>
      <c r="H60" s="66">
        <v>14</v>
      </c>
      <c r="I60" s="67" t="s">
        <v>372</v>
      </c>
      <c r="J60" s="68">
        <v>6</v>
      </c>
      <c r="K60" s="68">
        <v>7</v>
      </c>
      <c r="L60" s="68">
        <v>1</v>
      </c>
      <c r="M60" s="69"/>
    </row>
    <row r="61" spans="1:13" x14ac:dyDescent="0.2">
      <c r="A61" s="66">
        <v>15</v>
      </c>
      <c r="B61" s="67" t="s">
        <v>397</v>
      </c>
      <c r="C61" s="68">
        <v>7</v>
      </c>
      <c r="D61" s="68">
        <v>7</v>
      </c>
      <c r="F61" s="69" t="s">
        <v>723</v>
      </c>
      <c r="H61" s="66">
        <v>15</v>
      </c>
      <c r="I61" s="67" t="s">
        <v>372</v>
      </c>
      <c r="J61" s="68">
        <v>12</v>
      </c>
      <c r="K61" s="68">
        <v>2</v>
      </c>
      <c r="M61" s="69" t="s">
        <v>722</v>
      </c>
    </row>
    <row r="62" spans="1:13" x14ac:dyDescent="0.2">
      <c r="A62" s="66">
        <v>16</v>
      </c>
      <c r="B62" s="67" t="s">
        <v>397</v>
      </c>
      <c r="C62" s="68">
        <v>5</v>
      </c>
      <c r="D62" s="68">
        <v>9</v>
      </c>
      <c r="H62" s="66">
        <v>16</v>
      </c>
      <c r="I62" s="67" t="s">
        <v>372</v>
      </c>
      <c r="J62" s="68">
        <v>6</v>
      </c>
      <c r="K62" s="68">
        <v>8</v>
      </c>
      <c r="M62" s="69"/>
    </row>
    <row r="63" spans="1:13" x14ac:dyDescent="0.2">
      <c r="A63" s="66">
        <v>17</v>
      </c>
      <c r="B63" s="67" t="s">
        <v>397</v>
      </c>
      <c r="C63" s="68">
        <v>5</v>
      </c>
      <c r="D63" s="68">
        <v>9</v>
      </c>
      <c r="H63" s="66">
        <v>17</v>
      </c>
      <c r="I63" s="67" t="s">
        <v>372</v>
      </c>
      <c r="J63" s="68">
        <v>3</v>
      </c>
      <c r="K63" s="68">
        <v>11</v>
      </c>
      <c r="M63" s="69"/>
    </row>
    <row r="64" spans="1:13" x14ac:dyDescent="0.2">
      <c r="A64" s="66">
        <v>18</v>
      </c>
      <c r="B64" s="67" t="s">
        <v>397</v>
      </c>
      <c r="C64" s="68">
        <v>6</v>
      </c>
      <c r="D64" s="68">
        <v>8</v>
      </c>
      <c r="H64" s="66">
        <v>18</v>
      </c>
      <c r="I64" s="67" t="s">
        <v>363</v>
      </c>
      <c r="J64" s="68">
        <v>7</v>
      </c>
      <c r="K64" s="68">
        <v>7</v>
      </c>
      <c r="M64" s="69" t="s">
        <v>723</v>
      </c>
    </row>
    <row r="65" spans="1:13" x14ac:dyDescent="0.2">
      <c r="A65" s="66">
        <v>19</v>
      </c>
      <c r="B65" s="67" t="s">
        <v>397</v>
      </c>
      <c r="C65" s="68">
        <v>9</v>
      </c>
      <c r="D65" s="68">
        <v>5</v>
      </c>
      <c r="F65" s="69" t="s">
        <v>722</v>
      </c>
      <c r="H65" s="66">
        <v>19</v>
      </c>
      <c r="I65" s="67" t="s">
        <v>363</v>
      </c>
      <c r="J65" s="68">
        <v>7</v>
      </c>
      <c r="K65" s="68">
        <v>7</v>
      </c>
      <c r="M65" s="69" t="s">
        <v>723</v>
      </c>
    </row>
    <row r="66" spans="1:13" x14ac:dyDescent="0.2">
      <c r="A66" s="66">
        <v>20</v>
      </c>
      <c r="B66" s="67" t="s">
        <v>397</v>
      </c>
      <c r="C66" s="68">
        <v>2</v>
      </c>
      <c r="D66" s="68">
        <v>12</v>
      </c>
      <c r="H66" s="66">
        <v>20</v>
      </c>
      <c r="I66" s="67" t="s">
        <v>363</v>
      </c>
      <c r="J66" s="68">
        <v>8</v>
      </c>
      <c r="K66" s="68">
        <v>6</v>
      </c>
      <c r="M66" s="69" t="s">
        <v>723</v>
      </c>
    </row>
    <row r="67" spans="1:13" x14ac:dyDescent="0.2">
      <c r="A67" s="66">
        <v>21</v>
      </c>
      <c r="B67" s="67" t="s">
        <v>397</v>
      </c>
      <c r="C67" s="68">
        <v>9</v>
      </c>
      <c r="D67" s="68">
        <v>5</v>
      </c>
      <c r="F67" s="69" t="s">
        <v>723</v>
      </c>
      <c r="H67" s="66">
        <v>21</v>
      </c>
      <c r="I67" s="67" t="s">
        <v>363</v>
      </c>
      <c r="J67" s="68">
        <v>5</v>
      </c>
      <c r="K67" s="68">
        <v>9</v>
      </c>
      <c r="M67" s="69"/>
    </row>
    <row r="68" spans="1:13" x14ac:dyDescent="0.2">
      <c r="A68" s="66">
        <v>22</v>
      </c>
      <c r="B68" s="67" t="s">
        <v>397</v>
      </c>
      <c r="C68" s="68">
        <v>5</v>
      </c>
      <c r="D68" s="68">
        <v>9</v>
      </c>
      <c r="H68" s="66">
        <v>22</v>
      </c>
      <c r="I68" s="67" t="s">
        <v>363</v>
      </c>
      <c r="J68" s="68">
        <v>8</v>
      </c>
      <c r="K68" s="68">
        <v>6</v>
      </c>
      <c r="M68" s="69" t="s">
        <v>723</v>
      </c>
    </row>
    <row r="69" spans="1:13" x14ac:dyDescent="0.2">
      <c r="A69" s="66">
        <v>23</v>
      </c>
      <c r="B69" s="67" t="s">
        <v>397</v>
      </c>
      <c r="C69" s="68">
        <v>7</v>
      </c>
      <c r="D69" s="68">
        <v>7</v>
      </c>
      <c r="H69" s="66">
        <v>23</v>
      </c>
      <c r="I69" s="67" t="s">
        <v>363</v>
      </c>
      <c r="J69" s="68">
        <v>6</v>
      </c>
      <c r="K69" s="68">
        <v>6</v>
      </c>
      <c r="L69" s="68">
        <v>2</v>
      </c>
      <c r="M69" s="69"/>
    </row>
    <row r="70" spans="1:13" x14ac:dyDescent="0.2">
      <c r="A70" s="66">
        <v>24</v>
      </c>
      <c r="B70" s="67" t="s">
        <v>397</v>
      </c>
      <c r="C70" s="68">
        <v>7</v>
      </c>
      <c r="D70" s="68">
        <v>6</v>
      </c>
      <c r="E70" s="68">
        <v>1</v>
      </c>
      <c r="F70" s="69" t="s">
        <v>723</v>
      </c>
      <c r="H70" s="66">
        <v>24</v>
      </c>
      <c r="I70" s="67" t="s">
        <v>363</v>
      </c>
      <c r="J70" s="68">
        <v>8</v>
      </c>
      <c r="K70" s="68">
        <v>6</v>
      </c>
      <c r="M70" s="69" t="s">
        <v>722</v>
      </c>
    </row>
    <row r="71" spans="1:13" x14ac:dyDescent="0.2">
      <c r="A71" s="66">
        <v>25</v>
      </c>
      <c r="B71" s="67" t="s">
        <v>397</v>
      </c>
      <c r="C71" s="68">
        <v>6</v>
      </c>
      <c r="D71" s="68">
        <v>7</v>
      </c>
      <c r="E71" s="68">
        <v>1</v>
      </c>
      <c r="H71" s="66">
        <v>25</v>
      </c>
      <c r="I71" s="67" t="s">
        <v>363</v>
      </c>
      <c r="J71" s="68">
        <v>10</v>
      </c>
      <c r="K71" s="68">
        <v>3</v>
      </c>
      <c r="L71" s="68">
        <v>1</v>
      </c>
      <c r="M71" s="69" t="s">
        <v>722</v>
      </c>
    </row>
    <row r="72" spans="1:13" x14ac:dyDescent="0.2">
      <c r="A72" s="66">
        <v>26</v>
      </c>
      <c r="B72" s="67" t="s">
        <v>397</v>
      </c>
      <c r="C72" s="68">
        <v>6</v>
      </c>
      <c r="D72" s="68">
        <v>7</v>
      </c>
      <c r="E72" s="68">
        <v>1</v>
      </c>
      <c r="H72" s="66">
        <v>26</v>
      </c>
      <c r="I72" s="67" t="s">
        <v>363</v>
      </c>
      <c r="J72" s="68">
        <v>7</v>
      </c>
      <c r="K72" s="68">
        <v>7</v>
      </c>
      <c r="M72" s="69" t="s">
        <v>722</v>
      </c>
    </row>
    <row r="73" spans="1:13" x14ac:dyDescent="0.2">
      <c r="A73" s="66">
        <v>27</v>
      </c>
      <c r="B73" s="67" t="s">
        <v>397</v>
      </c>
      <c r="C73" s="68">
        <v>7</v>
      </c>
      <c r="D73" s="68">
        <v>7</v>
      </c>
      <c r="H73" s="66">
        <v>27</v>
      </c>
      <c r="I73" s="67" t="s">
        <v>363</v>
      </c>
      <c r="J73" s="68">
        <v>11</v>
      </c>
      <c r="K73" s="68">
        <v>3</v>
      </c>
      <c r="M73" s="69" t="s">
        <v>722</v>
      </c>
    </row>
    <row r="74" spans="1:13" x14ac:dyDescent="0.2">
      <c r="A74" s="66">
        <v>28</v>
      </c>
      <c r="B74" s="67" t="s">
        <v>397</v>
      </c>
      <c r="C74" s="68">
        <v>12</v>
      </c>
      <c r="D74" s="68">
        <v>2</v>
      </c>
      <c r="F74" s="69" t="s">
        <v>722</v>
      </c>
      <c r="H74" s="66">
        <v>28</v>
      </c>
      <c r="I74" s="67" t="s">
        <v>363</v>
      </c>
      <c r="J74" s="68">
        <v>5</v>
      </c>
      <c r="K74" s="68">
        <v>9</v>
      </c>
      <c r="M74" s="69"/>
    </row>
    <row r="75" spans="1:13" x14ac:dyDescent="0.2">
      <c r="A75" s="66">
        <v>29</v>
      </c>
      <c r="B75" s="67" t="s">
        <v>736</v>
      </c>
      <c r="C75" s="68">
        <v>11</v>
      </c>
      <c r="D75" s="68">
        <v>3</v>
      </c>
      <c r="F75" s="69" t="s">
        <v>722</v>
      </c>
      <c r="H75" s="66">
        <v>29</v>
      </c>
      <c r="I75" s="67" t="s">
        <v>363</v>
      </c>
      <c r="J75" s="68">
        <v>7</v>
      </c>
      <c r="K75" s="68">
        <v>7</v>
      </c>
      <c r="M75" s="69"/>
    </row>
    <row r="76" spans="1:13" x14ac:dyDescent="0.2">
      <c r="A76" s="66">
        <v>30</v>
      </c>
      <c r="B76" s="67" t="s">
        <v>387</v>
      </c>
      <c r="C76" s="68">
        <v>7</v>
      </c>
      <c r="D76" s="68">
        <v>7</v>
      </c>
      <c r="H76" s="66">
        <v>30</v>
      </c>
      <c r="I76" s="67" t="s">
        <v>363</v>
      </c>
      <c r="J76" s="68">
        <v>10</v>
      </c>
      <c r="K76" s="68">
        <v>4</v>
      </c>
      <c r="M76" s="69" t="s">
        <v>722</v>
      </c>
    </row>
    <row r="77" spans="1:13" x14ac:dyDescent="0.2">
      <c r="A77" s="66">
        <v>31</v>
      </c>
      <c r="B77" s="67" t="s">
        <v>711</v>
      </c>
      <c r="C77" s="68">
        <v>6</v>
      </c>
      <c r="D77" s="68">
        <v>8</v>
      </c>
      <c r="H77" s="66">
        <v>31</v>
      </c>
      <c r="I77" s="67" t="s">
        <v>363</v>
      </c>
      <c r="J77" s="68">
        <v>11</v>
      </c>
      <c r="K77" s="68">
        <v>3</v>
      </c>
      <c r="M77" s="69" t="s">
        <v>722</v>
      </c>
    </row>
    <row r="78" spans="1:13" x14ac:dyDescent="0.2">
      <c r="A78" s="66">
        <v>32</v>
      </c>
      <c r="B78" s="67" t="s">
        <v>1934</v>
      </c>
      <c r="C78" s="68">
        <v>9</v>
      </c>
      <c r="D78" s="68">
        <v>5</v>
      </c>
      <c r="F78" s="69" t="s">
        <v>722</v>
      </c>
      <c r="H78" s="66">
        <v>32</v>
      </c>
      <c r="I78" s="67" t="s">
        <v>363</v>
      </c>
      <c r="J78" s="68">
        <v>7</v>
      </c>
      <c r="K78" s="68">
        <v>6</v>
      </c>
      <c r="L78" s="68">
        <v>1</v>
      </c>
      <c r="M78" s="69"/>
    </row>
    <row r="79" spans="1:13" x14ac:dyDescent="0.2">
      <c r="A79" s="66">
        <v>33</v>
      </c>
      <c r="B79" s="67" t="s">
        <v>1934</v>
      </c>
      <c r="C79" s="68">
        <v>4</v>
      </c>
      <c r="D79" s="68">
        <v>10</v>
      </c>
      <c r="H79" s="66">
        <v>33</v>
      </c>
      <c r="I79" s="67" t="s">
        <v>363</v>
      </c>
      <c r="J79" s="68">
        <v>6</v>
      </c>
      <c r="K79" s="68">
        <v>8</v>
      </c>
      <c r="M79" s="69"/>
    </row>
    <row r="80" spans="1:13" x14ac:dyDescent="0.2">
      <c r="A80" s="66">
        <v>34</v>
      </c>
      <c r="B80" s="67" t="s">
        <v>1934</v>
      </c>
      <c r="C80" s="68">
        <v>7</v>
      </c>
      <c r="D80" s="68">
        <v>7</v>
      </c>
      <c r="H80" s="66">
        <v>34</v>
      </c>
      <c r="I80" s="67" t="s">
        <v>363</v>
      </c>
      <c r="J80" s="68">
        <v>5</v>
      </c>
      <c r="K80" s="68">
        <v>9</v>
      </c>
      <c r="M80" s="69"/>
    </row>
    <row r="81" spans="1:13" x14ac:dyDescent="0.2">
      <c r="A81" s="66"/>
      <c r="H81" s="66"/>
      <c r="I81" s="67"/>
      <c r="M81" s="69"/>
    </row>
    <row r="82" spans="1:13" x14ac:dyDescent="0.2">
      <c r="A82" s="73" t="s">
        <v>724</v>
      </c>
      <c r="C82" s="68">
        <f>SUM(C48:C81)</f>
        <v>228</v>
      </c>
      <c r="D82" s="68">
        <f>SUM(D48:D81)</f>
        <v>225</v>
      </c>
      <c r="E82" s="68">
        <f>SUM(E48:E81)</f>
        <v>9</v>
      </c>
      <c r="H82" s="73" t="s">
        <v>724</v>
      </c>
      <c r="I82" s="67"/>
      <c r="J82" s="68">
        <f>SUM(J48:J81)</f>
        <v>230</v>
      </c>
      <c r="K82" s="68">
        <f>SUM(K48:K81)</f>
        <v>227</v>
      </c>
      <c r="L82" s="68">
        <f>SUM(L48:L81)</f>
        <v>5</v>
      </c>
      <c r="M82" s="69"/>
    </row>
    <row r="83" spans="1:13" x14ac:dyDescent="0.2">
      <c r="A83" s="72"/>
      <c r="H83" s="5"/>
    </row>
    <row r="84" spans="1:13" x14ac:dyDescent="0.2">
      <c r="A84" s="72" t="s">
        <v>1933</v>
      </c>
      <c r="H84" s="5"/>
    </row>
    <row r="85" spans="1:13" x14ac:dyDescent="0.2">
      <c r="H85" s="5"/>
    </row>
    <row r="86" spans="1:13" x14ac:dyDescent="0.2">
      <c r="H86" s="5"/>
    </row>
  </sheetData>
  <mergeCells count="4">
    <mergeCell ref="C2:E2"/>
    <mergeCell ref="J2:L2"/>
    <mergeCell ref="C45:E45"/>
    <mergeCell ref="J45:L45"/>
  </mergeCells>
  <pageMargins left="0.25" right="0.25" top="0.5" bottom="0.25" header="0.5" footer="0.5"/>
  <pageSetup orientation="portrait" horizontalDpi="4294967293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45"/>
  <sheetViews>
    <sheetView zoomScaleNormal="100" workbookViewId="0">
      <pane xSplit="1" ySplit="1" topLeftCell="B2" activePane="bottomRight" state="frozen"/>
      <selection activeCell="N33" sqref="N33"/>
      <selection pane="topRight" activeCell="N33" sqref="N33"/>
      <selection pane="bottomLeft" activeCell="N33" sqref="N33"/>
      <selection pane="bottomRight"/>
    </sheetView>
  </sheetViews>
  <sheetFormatPr defaultRowHeight="12.75" x14ac:dyDescent="0.2"/>
  <cols>
    <col min="1" max="1" width="4.7109375" style="115" customWidth="1"/>
    <col min="2" max="2" width="4.7109375" style="57" customWidth="1"/>
    <col min="3" max="3" width="6.42578125" style="57" customWidth="1"/>
    <col min="4" max="5" width="4.7109375" style="57" customWidth="1"/>
    <col min="6" max="6" width="5.28515625" style="57" bestFit="1" customWidth="1"/>
    <col min="7" max="7" width="6.42578125" style="57" bestFit="1" customWidth="1"/>
    <col min="8" max="8" width="4.7109375" style="57" customWidth="1"/>
    <col min="9" max="9" width="6.42578125" style="57" bestFit="1" customWidth="1"/>
    <col min="10" max="11" width="4.7109375" style="57" customWidth="1"/>
    <col min="12" max="12" width="5.7109375" style="57" bestFit="1" customWidth="1"/>
    <col min="13" max="23" width="4.7109375" style="57" customWidth="1"/>
    <col min="24" max="24" width="6.5703125" style="57" bestFit="1" customWidth="1"/>
    <col min="25" max="25" width="4.7109375" style="57" customWidth="1"/>
    <col min="26" max="26" width="5.7109375" style="57" bestFit="1" customWidth="1"/>
    <col min="27" max="28" width="4.7109375" style="57" customWidth="1"/>
    <col min="29" max="30" width="4.7109375" style="118" customWidth="1"/>
    <col min="31" max="31" width="5.85546875" style="118" bestFit="1" customWidth="1"/>
    <col min="32" max="32" width="4.85546875" style="119" bestFit="1" customWidth="1"/>
    <col min="33" max="33" width="5.5703125" style="119" bestFit="1" customWidth="1"/>
    <col min="34" max="34" width="4.7109375" style="118" customWidth="1"/>
    <col min="35" max="35" width="4.7109375" style="120" customWidth="1"/>
    <col min="36" max="36" width="4.7109375" customWidth="1"/>
    <col min="37" max="37" width="4.7109375" style="118" customWidth="1"/>
    <col min="38" max="38" width="4.7109375" customWidth="1"/>
    <col min="39" max="42" width="4.7109375" style="118" customWidth="1"/>
  </cols>
  <sheetData>
    <row r="1" spans="1:42" s="12" customFormat="1" ht="12.95" customHeight="1" x14ac:dyDescent="0.15">
      <c r="A1" s="76"/>
      <c r="B1" s="77" t="s">
        <v>740</v>
      </c>
      <c r="C1" s="78" t="s">
        <v>741</v>
      </c>
      <c r="D1" s="77" t="s">
        <v>742</v>
      </c>
      <c r="E1" s="77" t="s">
        <v>743</v>
      </c>
      <c r="F1" s="77" t="s">
        <v>744</v>
      </c>
      <c r="G1" s="78" t="s">
        <v>745</v>
      </c>
      <c r="H1" s="77" t="s">
        <v>746</v>
      </c>
      <c r="I1" s="78" t="s">
        <v>747</v>
      </c>
      <c r="J1" s="77" t="s">
        <v>748</v>
      </c>
      <c r="K1" s="77" t="s">
        <v>749</v>
      </c>
      <c r="L1" s="79" t="s">
        <v>750</v>
      </c>
      <c r="M1" s="77" t="s">
        <v>751</v>
      </c>
      <c r="N1" s="77" t="s">
        <v>752</v>
      </c>
      <c r="O1" s="77" t="s">
        <v>753</v>
      </c>
      <c r="P1" s="77" t="s">
        <v>754</v>
      </c>
      <c r="Q1" s="77" t="s">
        <v>755</v>
      </c>
      <c r="R1" s="77" t="s">
        <v>756</v>
      </c>
      <c r="S1" s="77" t="s">
        <v>757</v>
      </c>
      <c r="T1" s="77" t="s">
        <v>758</v>
      </c>
      <c r="U1" s="77" t="s">
        <v>759</v>
      </c>
      <c r="V1" s="77" t="s">
        <v>760</v>
      </c>
      <c r="W1" s="77" t="s">
        <v>761</v>
      </c>
      <c r="X1" s="78" t="s">
        <v>762</v>
      </c>
      <c r="Y1" s="77" t="s">
        <v>763</v>
      </c>
      <c r="Z1" s="78" t="s">
        <v>764</v>
      </c>
      <c r="AA1" s="77" t="s">
        <v>765</v>
      </c>
      <c r="AB1" s="77" t="s">
        <v>766</v>
      </c>
      <c r="AC1" s="77" t="s">
        <v>767</v>
      </c>
      <c r="AD1" s="77" t="s">
        <v>768</v>
      </c>
      <c r="AE1" s="78" t="s">
        <v>769</v>
      </c>
      <c r="AF1" s="80" t="s">
        <v>770</v>
      </c>
      <c r="AG1" s="80" t="s">
        <v>771</v>
      </c>
      <c r="AH1" s="77" t="s">
        <v>772</v>
      </c>
      <c r="AI1" s="79" t="s">
        <v>773</v>
      </c>
      <c r="AJ1" s="81" t="s">
        <v>774</v>
      </c>
      <c r="AK1" s="77" t="s">
        <v>775</v>
      </c>
      <c r="AL1" s="82" t="s">
        <v>776</v>
      </c>
      <c r="AM1" s="83" t="s">
        <v>777</v>
      </c>
      <c r="AN1" s="83" t="s">
        <v>778</v>
      </c>
      <c r="AO1" s="412" t="s">
        <v>779</v>
      </c>
      <c r="AP1" s="83" t="s">
        <v>1946</v>
      </c>
    </row>
    <row r="2" spans="1:42" s="12" customFormat="1" ht="12.95" customHeight="1" x14ac:dyDescent="0.15">
      <c r="A2" s="84" t="s">
        <v>740</v>
      </c>
      <c r="B2" s="85" t="s">
        <v>530</v>
      </c>
      <c r="C2" s="86" t="s">
        <v>411</v>
      </c>
      <c r="D2" s="86" t="s">
        <v>780</v>
      </c>
      <c r="E2" s="86" t="s">
        <v>781</v>
      </c>
      <c r="F2" s="86" t="s">
        <v>782</v>
      </c>
      <c r="G2" s="86" t="s">
        <v>783</v>
      </c>
      <c r="H2" s="86" t="s">
        <v>781</v>
      </c>
      <c r="I2" s="86" t="s">
        <v>784</v>
      </c>
      <c r="J2" s="86" t="s">
        <v>785</v>
      </c>
      <c r="K2" s="87" t="s">
        <v>530</v>
      </c>
      <c r="L2" s="86" t="s">
        <v>783</v>
      </c>
      <c r="M2" s="86" t="s">
        <v>430</v>
      </c>
      <c r="N2" s="86" t="s">
        <v>781</v>
      </c>
      <c r="O2" s="86" t="s">
        <v>430</v>
      </c>
      <c r="P2" s="86" t="s">
        <v>781</v>
      </c>
      <c r="Q2" s="86" t="s">
        <v>781</v>
      </c>
      <c r="R2" s="87" t="s">
        <v>530</v>
      </c>
      <c r="S2" s="87" t="s">
        <v>530</v>
      </c>
      <c r="T2" s="87" t="s">
        <v>530</v>
      </c>
      <c r="U2" s="87" t="s">
        <v>530</v>
      </c>
      <c r="V2" s="87" t="s">
        <v>530</v>
      </c>
      <c r="W2" s="87" t="s">
        <v>530</v>
      </c>
      <c r="X2" s="86" t="s">
        <v>786</v>
      </c>
      <c r="Y2" s="86" t="s">
        <v>787</v>
      </c>
      <c r="Z2" s="86" t="s">
        <v>788</v>
      </c>
      <c r="AA2" s="86" t="s">
        <v>787</v>
      </c>
      <c r="AB2" s="87" t="s">
        <v>530</v>
      </c>
      <c r="AC2" s="86" t="s">
        <v>786</v>
      </c>
      <c r="AD2" s="87" t="s">
        <v>530</v>
      </c>
      <c r="AE2" s="87" t="s">
        <v>530</v>
      </c>
      <c r="AF2" s="88" t="s">
        <v>530</v>
      </c>
      <c r="AG2" s="88" t="s">
        <v>530</v>
      </c>
      <c r="AH2" s="87" t="s">
        <v>530</v>
      </c>
      <c r="AI2" s="87" t="s">
        <v>530</v>
      </c>
      <c r="AJ2" s="88" t="s">
        <v>530</v>
      </c>
      <c r="AK2" s="88" t="s">
        <v>530</v>
      </c>
      <c r="AL2" s="88" t="s">
        <v>530</v>
      </c>
      <c r="AM2" s="87" t="s">
        <v>530</v>
      </c>
      <c r="AN2" s="87" t="s">
        <v>530</v>
      </c>
      <c r="AO2" s="87" t="s">
        <v>530</v>
      </c>
      <c r="AP2" s="87" t="s">
        <v>530</v>
      </c>
    </row>
    <row r="3" spans="1:42" s="12" customFormat="1" ht="12.95" customHeight="1" x14ac:dyDescent="0.15">
      <c r="A3" s="84" t="s">
        <v>741</v>
      </c>
      <c r="B3" s="86" t="s">
        <v>789</v>
      </c>
      <c r="C3" s="85" t="s">
        <v>530</v>
      </c>
      <c r="D3" s="86" t="s">
        <v>786</v>
      </c>
      <c r="E3" s="86" t="s">
        <v>790</v>
      </c>
      <c r="F3" s="89" t="s">
        <v>791</v>
      </c>
      <c r="G3" s="90" t="s">
        <v>2111</v>
      </c>
      <c r="H3" s="86" t="s">
        <v>781</v>
      </c>
      <c r="I3" s="90" t="s">
        <v>2146</v>
      </c>
      <c r="J3" s="86" t="s">
        <v>411</v>
      </c>
      <c r="K3" s="87" t="s">
        <v>530</v>
      </c>
      <c r="L3" s="90" t="s">
        <v>2113</v>
      </c>
      <c r="M3" s="86" t="s">
        <v>792</v>
      </c>
      <c r="N3" s="86" t="s">
        <v>781</v>
      </c>
      <c r="O3" s="86" t="s">
        <v>793</v>
      </c>
      <c r="P3" s="86" t="s">
        <v>794</v>
      </c>
      <c r="Q3" s="86" t="s">
        <v>786</v>
      </c>
      <c r="R3" s="91" t="s">
        <v>795</v>
      </c>
      <c r="S3" s="86" t="s">
        <v>796</v>
      </c>
      <c r="T3" s="86" t="s">
        <v>786</v>
      </c>
      <c r="U3" s="86" t="s">
        <v>797</v>
      </c>
      <c r="V3" s="86" t="s">
        <v>798</v>
      </c>
      <c r="W3" s="86" t="s">
        <v>799</v>
      </c>
      <c r="X3" s="90" t="s">
        <v>2115</v>
      </c>
      <c r="Y3" s="89" t="s">
        <v>800</v>
      </c>
      <c r="Z3" s="89" t="s">
        <v>801</v>
      </c>
      <c r="AA3" s="89" t="s">
        <v>802</v>
      </c>
      <c r="AB3" s="86" t="s">
        <v>781</v>
      </c>
      <c r="AC3" s="89" t="s">
        <v>803</v>
      </c>
      <c r="AD3" s="89" t="s">
        <v>804</v>
      </c>
      <c r="AE3" s="90" t="s">
        <v>2117</v>
      </c>
      <c r="AF3" s="92" t="s">
        <v>1979</v>
      </c>
      <c r="AG3" s="92" t="s">
        <v>420</v>
      </c>
      <c r="AH3" s="93" t="s">
        <v>807</v>
      </c>
      <c r="AI3" s="94" t="s">
        <v>893</v>
      </c>
      <c r="AJ3" s="95" t="s">
        <v>809</v>
      </c>
      <c r="AK3" s="93" t="s">
        <v>786</v>
      </c>
      <c r="AL3" s="93" t="s">
        <v>797</v>
      </c>
      <c r="AM3" s="94" t="s">
        <v>889</v>
      </c>
      <c r="AN3" s="94" t="s">
        <v>921</v>
      </c>
      <c r="AO3" s="93" t="s">
        <v>790</v>
      </c>
      <c r="AP3" s="94" t="s">
        <v>785</v>
      </c>
    </row>
    <row r="4" spans="1:42" s="12" customFormat="1" ht="12.95" customHeight="1" x14ac:dyDescent="0.15">
      <c r="A4" s="84" t="s">
        <v>742</v>
      </c>
      <c r="B4" s="86" t="s">
        <v>810</v>
      </c>
      <c r="C4" s="89" t="s">
        <v>786</v>
      </c>
      <c r="D4" s="85" t="s">
        <v>530</v>
      </c>
      <c r="E4" s="86" t="s">
        <v>811</v>
      </c>
      <c r="F4" s="86" t="s">
        <v>812</v>
      </c>
      <c r="G4" s="86" t="s">
        <v>811</v>
      </c>
      <c r="H4" s="86" t="s">
        <v>785</v>
      </c>
      <c r="I4" s="86" t="s">
        <v>811</v>
      </c>
      <c r="J4" s="86" t="s">
        <v>813</v>
      </c>
      <c r="K4" s="86" t="s">
        <v>786</v>
      </c>
      <c r="L4" s="86" t="s">
        <v>810</v>
      </c>
      <c r="M4" s="86" t="s">
        <v>813</v>
      </c>
      <c r="N4" s="86" t="s">
        <v>781</v>
      </c>
      <c r="O4" s="86" t="s">
        <v>781</v>
      </c>
      <c r="P4" s="86" t="s">
        <v>781</v>
      </c>
      <c r="Q4" s="86" t="s">
        <v>790</v>
      </c>
      <c r="R4" s="87" t="s">
        <v>530</v>
      </c>
      <c r="S4" s="87" t="s">
        <v>530</v>
      </c>
      <c r="T4" s="87" t="s">
        <v>530</v>
      </c>
      <c r="U4" s="87" t="s">
        <v>530</v>
      </c>
      <c r="V4" s="87" t="s">
        <v>530</v>
      </c>
      <c r="W4" s="87" t="s">
        <v>530</v>
      </c>
      <c r="X4" s="87" t="s">
        <v>530</v>
      </c>
      <c r="Y4" s="96" t="s">
        <v>530</v>
      </c>
      <c r="Z4" s="87" t="s">
        <v>530</v>
      </c>
      <c r="AA4" s="87" t="s">
        <v>530</v>
      </c>
      <c r="AB4" s="87" t="s">
        <v>530</v>
      </c>
      <c r="AC4" s="87" t="s">
        <v>530</v>
      </c>
      <c r="AD4" s="96" t="s">
        <v>530</v>
      </c>
      <c r="AE4" s="87" t="s">
        <v>530</v>
      </c>
      <c r="AF4" s="88" t="s">
        <v>530</v>
      </c>
      <c r="AG4" s="88" t="s">
        <v>530</v>
      </c>
      <c r="AH4" s="87" t="s">
        <v>530</v>
      </c>
      <c r="AI4" s="87" t="s">
        <v>530</v>
      </c>
      <c r="AJ4" s="88" t="s">
        <v>530</v>
      </c>
      <c r="AK4" s="96" t="s">
        <v>530</v>
      </c>
      <c r="AL4" s="96" t="s">
        <v>530</v>
      </c>
      <c r="AM4" s="87" t="s">
        <v>530</v>
      </c>
      <c r="AN4" s="87" t="s">
        <v>530</v>
      </c>
      <c r="AO4" s="96" t="s">
        <v>530</v>
      </c>
      <c r="AP4" s="87" t="s">
        <v>530</v>
      </c>
    </row>
    <row r="5" spans="1:42" s="12" customFormat="1" ht="12.95" customHeight="1" x14ac:dyDescent="0.15">
      <c r="A5" s="84" t="s">
        <v>743</v>
      </c>
      <c r="B5" s="86" t="s">
        <v>790</v>
      </c>
      <c r="C5" s="86" t="s">
        <v>781</v>
      </c>
      <c r="D5" s="86" t="s">
        <v>811</v>
      </c>
      <c r="E5" s="85" t="s">
        <v>530</v>
      </c>
      <c r="F5" s="86" t="s">
        <v>811</v>
      </c>
      <c r="G5" s="86" t="s">
        <v>785</v>
      </c>
      <c r="H5" s="86" t="s">
        <v>430</v>
      </c>
      <c r="I5" s="86" t="s">
        <v>785</v>
      </c>
      <c r="J5" s="86" t="s">
        <v>785</v>
      </c>
      <c r="K5" s="86" t="s">
        <v>430</v>
      </c>
      <c r="L5" s="86" t="s">
        <v>790</v>
      </c>
      <c r="M5" s="86" t="s">
        <v>787</v>
      </c>
      <c r="N5" s="86" t="s">
        <v>790</v>
      </c>
      <c r="O5" s="87" t="s">
        <v>530</v>
      </c>
      <c r="P5" s="87" t="s">
        <v>530</v>
      </c>
      <c r="Q5" s="87" t="s">
        <v>530</v>
      </c>
      <c r="R5" s="87" t="s">
        <v>530</v>
      </c>
      <c r="S5" s="87" t="s">
        <v>530</v>
      </c>
      <c r="T5" s="87" t="s">
        <v>530</v>
      </c>
      <c r="U5" s="87" t="s">
        <v>530</v>
      </c>
      <c r="V5" s="87" t="s">
        <v>530</v>
      </c>
      <c r="W5" s="87" t="s">
        <v>530</v>
      </c>
      <c r="X5" s="87" t="s">
        <v>530</v>
      </c>
      <c r="Y5" s="96" t="s">
        <v>530</v>
      </c>
      <c r="Z5" s="87" t="s">
        <v>530</v>
      </c>
      <c r="AA5" s="87" t="s">
        <v>530</v>
      </c>
      <c r="AB5" s="87" t="s">
        <v>530</v>
      </c>
      <c r="AC5" s="87" t="s">
        <v>530</v>
      </c>
      <c r="AD5" s="96" t="s">
        <v>530</v>
      </c>
      <c r="AE5" s="87" t="s">
        <v>530</v>
      </c>
      <c r="AF5" s="88" t="s">
        <v>530</v>
      </c>
      <c r="AG5" s="88" t="s">
        <v>530</v>
      </c>
      <c r="AH5" s="87" t="s">
        <v>530</v>
      </c>
      <c r="AI5" s="87" t="s">
        <v>530</v>
      </c>
      <c r="AJ5" s="88" t="s">
        <v>530</v>
      </c>
      <c r="AK5" s="87" t="s">
        <v>530</v>
      </c>
      <c r="AL5" s="87" t="s">
        <v>530</v>
      </c>
      <c r="AM5" s="87" t="s">
        <v>530</v>
      </c>
      <c r="AN5" s="87" t="s">
        <v>530</v>
      </c>
      <c r="AO5" s="87" t="s">
        <v>530</v>
      </c>
      <c r="AP5" s="87" t="s">
        <v>530</v>
      </c>
    </row>
    <row r="6" spans="1:42" s="12" customFormat="1" ht="12.95" customHeight="1" x14ac:dyDescent="0.15">
      <c r="A6" s="84" t="s">
        <v>744</v>
      </c>
      <c r="B6" s="86" t="s">
        <v>796</v>
      </c>
      <c r="C6" s="89" t="s">
        <v>814</v>
      </c>
      <c r="D6" s="86" t="s">
        <v>815</v>
      </c>
      <c r="E6" s="86" t="s">
        <v>811</v>
      </c>
      <c r="F6" s="85" t="s">
        <v>530</v>
      </c>
      <c r="G6" s="89" t="s">
        <v>816</v>
      </c>
      <c r="H6" s="86" t="s">
        <v>780</v>
      </c>
      <c r="I6" s="89" t="s">
        <v>817</v>
      </c>
      <c r="J6" s="97" t="s">
        <v>797</v>
      </c>
      <c r="K6" s="86" t="s">
        <v>787</v>
      </c>
      <c r="L6" s="89" t="s">
        <v>818</v>
      </c>
      <c r="M6" s="86" t="s">
        <v>819</v>
      </c>
      <c r="N6" s="86" t="s">
        <v>790</v>
      </c>
      <c r="O6" s="98" t="s">
        <v>820</v>
      </c>
      <c r="P6" s="86" t="s">
        <v>434</v>
      </c>
      <c r="Q6" s="86" t="s">
        <v>786</v>
      </c>
      <c r="R6" s="86" t="s">
        <v>821</v>
      </c>
      <c r="S6" s="86" t="s">
        <v>430</v>
      </c>
      <c r="T6" s="86" t="s">
        <v>788</v>
      </c>
      <c r="U6" s="86" t="s">
        <v>796</v>
      </c>
      <c r="V6" s="86" t="s">
        <v>789</v>
      </c>
      <c r="W6" s="86" t="s">
        <v>822</v>
      </c>
      <c r="X6" s="89" t="s">
        <v>805</v>
      </c>
      <c r="Y6" s="89" t="s">
        <v>823</v>
      </c>
      <c r="Z6" s="89" t="s">
        <v>824</v>
      </c>
      <c r="AA6" s="86" t="s">
        <v>432</v>
      </c>
      <c r="AB6" s="86" t="s">
        <v>790</v>
      </c>
      <c r="AC6" s="97" t="s">
        <v>825</v>
      </c>
      <c r="AD6" s="89" t="s">
        <v>411</v>
      </c>
      <c r="AE6" s="89" t="s">
        <v>826</v>
      </c>
      <c r="AF6" s="95" t="s">
        <v>802</v>
      </c>
      <c r="AG6" s="95" t="s">
        <v>809</v>
      </c>
      <c r="AH6" s="93" t="s">
        <v>810</v>
      </c>
      <c r="AI6" s="87" t="s">
        <v>530</v>
      </c>
      <c r="AJ6" s="88" t="s">
        <v>530</v>
      </c>
      <c r="AK6" s="87" t="s">
        <v>530</v>
      </c>
      <c r="AL6" s="87" t="s">
        <v>530</v>
      </c>
      <c r="AM6" s="87" t="s">
        <v>530</v>
      </c>
      <c r="AN6" s="87" t="s">
        <v>530</v>
      </c>
      <c r="AO6" s="87" t="s">
        <v>530</v>
      </c>
      <c r="AP6" s="87" t="s">
        <v>530</v>
      </c>
    </row>
    <row r="7" spans="1:42" s="12" customFormat="1" ht="12.95" customHeight="1" x14ac:dyDescent="0.15">
      <c r="A7" s="84" t="s">
        <v>745</v>
      </c>
      <c r="B7" s="86" t="s">
        <v>784</v>
      </c>
      <c r="C7" s="90" t="s">
        <v>2112</v>
      </c>
      <c r="D7" s="86" t="s">
        <v>811</v>
      </c>
      <c r="E7" s="86" t="s">
        <v>430</v>
      </c>
      <c r="F7" s="89" t="s">
        <v>827</v>
      </c>
      <c r="G7" s="85" t="s">
        <v>530</v>
      </c>
      <c r="H7" s="86" t="s">
        <v>811</v>
      </c>
      <c r="I7" s="90" t="s">
        <v>2120</v>
      </c>
      <c r="J7" s="86" t="s">
        <v>783</v>
      </c>
      <c r="K7" s="86" t="s">
        <v>788</v>
      </c>
      <c r="L7" s="97" t="s">
        <v>2122</v>
      </c>
      <c r="M7" s="86" t="s">
        <v>433</v>
      </c>
      <c r="N7" s="86" t="s">
        <v>786</v>
      </c>
      <c r="O7" s="86" t="s">
        <v>828</v>
      </c>
      <c r="P7" s="86" t="s">
        <v>829</v>
      </c>
      <c r="Q7" s="86" t="s">
        <v>786</v>
      </c>
      <c r="R7" s="86" t="s">
        <v>830</v>
      </c>
      <c r="S7" s="86" t="s">
        <v>785</v>
      </c>
      <c r="T7" s="86" t="s">
        <v>786</v>
      </c>
      <c r="U7" s="86" t="s">
        <v>783</v>
      </c>
      <c r="V7" s="86" t="s">
        <v>411</v>
      </c>
      <c r="W7" s="86" t="s">
        <v>831</v>
      </c>
      <c r="X7" s="90" t="s">
        <v>2124</v>
      </c>
      <c r="Y7" s="89" t="s">
        <v>832</v>
      </c>
      <c r="Z7" s="89" t="s">
        <v>833</v>
      </c>
      <c r="AA7" s="86" t="s">
        <v>802</v>
      </c>
      <c r="AB7" s="86" t="s">
        <v>790</v>
      </c>
      <c r="AC7" s="89" t="s">
        <v>819</v>
      </c>
      <c r="AD7" s="89" t="s">
        <v>815</v>
      </c>
      <c r="AE7" s="90" t="s">
        <v>2126</v>
      </c>
      <c r="AF7" s="92" t="s">
        <v>833</v>
      </c>
      <c r="AG7" s="92" t="s">
        <v>861</v>
      </c>
      <c r="AH7" s="99" t="s">
        <v>797</v>
      </c>
      <c r="AI7" s="94" t="s">
        <v>2129</v>
      </c>
      <c r="AJ7" s="95" t="s">
        <v>796</v>
      </c>
      <c r="AK7" s="93" t="s">
        <v>790</v>
      </c>
      <c r="AL7" s="93" t="s">
        <v>785</v>
      </c>
      <c r="AM7" s="94" t="s">
        <v>811</v>
      </c>
      <c r="AN7" s="94" t="s">
        <v>811</v>
      </c>
      <c r="AO7" s="93" t="s">
        <v>781</v>
      </c>
      <c r="AP7" s="94" t="s">
        <v>430</v>
      </c>
    </row>
    <row r="8" spans="1:42" s="12" customFormat="1" ht="12.95" customHeight="1" x14ac:dyDescent="0.15">
      <c r="A8" s="84" t="s">
        <v>835</v>
      </c>
      <c r="B8" s="86" t="s">
        <v>790</v>
      </c>
      <c r="C8" s="86" t="s">
        <v>790</v>
      </c>
      <c r="D8" s="86" t="s">
        <v>430</v>
      </c>
      <c r="E8" s="86" t="s">
        <v>785</v>
      </c>
      <c r="F8" s="86" t="s">
        <v>810</v>
      </c>
      <c r="G8" s="86" t="s">
        <v>811</v>
      </c>
      <c r="H8" s="85" t="s">
        <v>530</v>
      </c>
      <c r="I8" s="86" t="s">
        <v>811</v>
      </c>
      <c r="J8" s="86" t="s">
        <v>430</v>
      </c>
      <c r="K8" s="86" t="s">
        <v>786</v>
      </c>
      <c r="L8" s="86" t="s">
        <v>790</v>
      </c>
      <c r="M8" s="86" t="s">
        <v>781</v>
      </c>
      <c r="N8" s="86" t="s">
        <v>788</v>
      </c>
      <c r="O8" s="87" t="s">
        <v>530</v>
      </c>
      <c r="P8" s="87" t="s">
        <v>530</v>
      </c>
      <c r="Q8" s="87" t="s">
        <v>530</v>
      </c>
      <c r="R8" s="87" t="s">
        <v>530</v>
      </c>
      <c r="S8" s="87" t="s">
        <v>530</v>
      </c>
      <c r="T8" s="87" t="s">
        <v>530</v>
      </c>
      <c r="U8" s="87" t="s">
        <v>530</v>
      </c>
      <c r="V8" s="87" t="s">
        <v>530</v>
      </c>
      <c r="W8" s="87" t="s">
        <v>530</v>
      </c>
      <c r="X8" s="87" t="s">
        <v>530</v>
      </c>
      <c r="Y8" s="96" t="s">
        <v>530</v>
      </c>
      <c r="Z8" s="87" t="s">
        <v>530</v>
      </c>
      <c r="AA8" s="87" t="s">
        <v>530</v>
      </c>
      <c r="AB8" s="87" t="s">
        <v>530</v>
      </c>
      <c r="AC8" s="87" t="s">
        <v>530</v>
      </c>
      <c r="AD8" s="96" t="s">
        <v>530</v>
      </c>
      <c r="AE8" s="87" t="s">
        <v>530</v>
      </c>
      <c r="AF8" s="88" t="s">
        <v>530</v>
      </c>
      <c r="AG8" s="88" t="s">
        <v>530</v>
      </c>
      <c r="AH8" s="87" t="s">
        <v>530</v>
      </c>
      <c r="AI8" s="87" t="s">
        <v>530</v>
      </c>
      <c r="AJ8" s="88" t="s">
        <v>530</v>
      </c>
      <c r="AK8" s="87" t="s">
        <v>530</v>
      </c>
      <c r="AL8" s="87" t="s">
        <v>530</v>
      </c>
      <c r="AM8" s="87" t="s">
        <v>530</v>
      </c>
      <c r="AN8" s="87" t="s">
        <v>530</v>
      </c>
      <c r="AO8" s="87" t="s">
        <v>530</v>
      </c>
      <c r="AP8" s="87" t="s">
        <v>530</v>
      </c>
    </row>
    <row r="9" spans="1:42" s="12" customFormat="1" ht="12.95" customHeight="1" x14ac:dyDescent="0.15">
      <c r="A9" s="84" t="s">
        <v>747</v>
      </c>
      <c r="B9" s="86" t="s">
        <v>783</v>
      </c>
      <c r="C9" s="90" t="s">
        <v>2147</v>
      </c>
      <c r="D9" s="86" t="s">
        <v>811</v>
      </c>
      <c r="E9" s="86" t="s">
        <v>430</v>
      </c>
      <c r="F9" s="89" t="s">
        <v>836</v>
      </c>
      <c r="G9" s="90" t="s">
        <v>2121</v>
      </c>
      <c r="H9" s="86" t="s">
        <v>811</v>
      </c>
      <c r="I9" s="85" t="s">
        <v>530</v>
      </c>
      <c r="J9" s="86" t="s">
        <v>831</v>
      </c>
      <c r="K9" s="86" t="s">
        <v>788</v>
      </c>
      <c r="L9" s="90" t="s">
        <v>2130</v>
      </c>
      <c r="M9" s="98" t="s">
        <v>820</v>
      </c>
      <c r="N9" s="86" t="s">
        <v>788</v>
      </c>
      <c r="O9" s="86" t="s">
        <v>837</v>
      </c>
      <c r="P9" s="86" t="s">
        <v>838</v>
      </c>
      <c r="Q9" s="86" t="s">
        <v>781</v>
      </c>
      <c r="R9" s="86" t="s">
        <v>821</v>
      </c>
      <c r="S9" s="86" t="s">
        <v>785</v>
      </c>
      <c r="T9" s="86" t="s">
        <v>787</v>
      </c>
      <c r="U9" s="86" t="s">
        <v>783</v>
      </c>
      <c r="V9" s="97" t="s">
        <v>839</v>
      </c>
      <c r="W9" s="86" t="s">
        <v>432</v>
      </c>
      <c r="X9" s="90" t="s">
        <v>2132</v>
      </c>
      <c r="Y9" s="89" t="s">
        <v>840</v>
      </c>
      <c r="Z9" s="89" t="s">
        <v>841</v>
      </c>
      <c r="AA9" s="86" t="s">
        <v>822</v>
      </c>
      <c r="AB9" s="86" t="s">
        <v>790</v>
      </c>
      <c r="AC9" s="89" t="s">
        <v>819</v>
      </c>
      <c r="AD9" s="89" t="s">
        <v>789</v>
      </c>
      <c r="AE9" s="90" t="s">
        <v>2134</v>
      </c>
      <c r="AF9" s="92" t="s">
        <v>2148</v>
      </c>
      <c r="AG9" s="92" t="s">
        <v>793</v>
      </c>
      <c r="AH9" s="93" t="s">
        <v>784</v>
      </c>
      <c r="AI9" s="94" t="s">
        <v>2137</v>
      </c>
      <c r="AJ9" s="95" t="s">
        <v>842</v>
      </c>
      <c r="AK9" s="93" t="s">
        <v>790</v>
      </c>
      <c r="AL9" s="93" t="s">
        <v>430</v>
      </c>
      <c r="AM9" s="94" t="s">
        <v>811</v>
      </c>
      <c r="AN9" s="94" t="s">
        <v>843</v>
      </c>
      <c r="AO9" s="93" t="s">
        <v>790</v>
      </c>
      <c r="AP9" s="94" t="s">
        <v>430</v>
      </c>
    </row>
    <row r="10" spans="1:42" s="12" customFormat="1" ht="12.95" customHeight="1" x14ac:dyDescent="0.15">
      <c r="A10" s="84" t="s">
        <v>748</v>
      </c>
      <c r="B10" s="86" t="s">
        <v>430</v>
      </c>
      <c r="C10" s="86" t="s">
        <v>789</v>
      </c>
      <c r="D10" s="86" t="s">
        <v>843</v>
      </c>
      <c r="E10" s="86" t="s">
        <v>430</v>
      </c>
      <c r="F10" s="86" t="s">
        <v>809</v>
      </c>
      <c r="G10" s="86" t="s">
        <v>784</v>
      </c>
      <c r="H10" s="86" t="s">
        <v>785</v>
      </c>
      <c r="I10" s="86" t="s">
        <v>822</v>
      </c>
      <c r="J10" s="85" t="s">
        <v>530</v>
      </c>
      <c r="K10" s="86" t="s">
        <v>788</v>
      </c>
      <c r="L10" s="86" t="s">
        <v>432</v>
      </c>
      <c r="M10" s="86" t="s">
        <v>796</v>
      </c>
      <c r="N10" s="86" t="s">
        <v>781</v>
      </c>
      <c r="O10" s="86" t="s">
        <v>843</v>
      </c>
      <c r="P10" s="86" t="s">
        <v>844</v>
      </c>
      <c r="Q10" s="86" t="s">
        <v>790</v>
      </c>
      <c r="R10" s="86" t="s">
        <v>786</v>
      </c>
      <c r="S10" s="86" t="s">
        <v>787</v>
      </c>
      <c r="T10" s="86" t="s">
        <v>843</v>
      </c>
      <c r="U10" s="87" t="s">
        <v>530</v>
      </c>
      <c r="V10" s="87" t="s">
        <v>530</v>
      </c>
      <c r="W10" s="87" t="s">
        <v>530</v>
      </c>
      <c r="X10" s="87" t="s">
        <v>530</v>
      </c>
      <c r="Y10" s="96" t="s">
        <v>530</v>
      </c>
      <c r="Z10" s="87" t="s">
        <v>530</v>
      </c>
      <c r="AA10" s="87" t="s">
        <v>530</v>
      </c>
      <c r="AB10" s="87" t="s">
        <v>530</v>
      </c>
      <c r="AC10" s="87" t="s">
        <v>530</v>
      </c>
      <c r="AD10" s="96" t="s">
        <v>530</v>
      </c>
      <c r="AE10" s="87" t="s">
        <v>530</v>
      </c>
      <c r="AF10" s="88" t="s">
        <v>530</v>
      </c>
      <c r="AG10" s="88" t="s">
        <v>530</v>
      </c>
      <c r="AH10" s="87" t="s">
        <v>530</v>
      </c>
      <c r="AI10" s="87" t="s">
        <v>530</v>
      </c>
      <c r="AJ10" s="88" t="s">
        <v>530</v>
      </c>
      <c r="AK10" s="87" t="s">
        <v>530</v>
      </c>
      <c r="AL10" s="87" t="s">
        <v>530</v>
      </c>
      <c r="AM10" s="87" t="s">
        <v>530</v>
      </c>
      <c r="AN10" s="87" t="s">
        <v>530</v>
      </c>
      <c r="AO10" s="87" t="s">
        <v>530</v>
      </c>
      <c r="AP10" s="87" t="s">
        <v>530</v>
      </c>
    </row>
    <row r="11" spans="1:42" s="12" customFormat="1" ht="12.95" customHeight="1" x14ac:dyDescent="0.15">
      <c r="A11" s="84" t="s">
        <v>749</v>
      </c>
      <c r="B11" s="87" t="s">
        <v>530</v>
      </c>
      <c r="C11" s="87" t="s">
        <v>530</v>
      </c>
      <c r="D11" s="86" t="s">
        <v>786</v>
      </c>
      <c r="E11" s="86" t="s">
        <v>785</v>
      </c>
      <c r="F11" s="86" t="s">
        <v>788</v>
      </c>
      <c r="G11" s="86" t="s">
        <v>787</v>
      </c>
      <c r="H11" s="86" t="s">
        <v>786</v>
      </c>
      <c r="I11" s="86" t="s">
        <v>787</v>
      </c>
      <c r="J11" s="86" t="s">
        <v>787</v>
      </c>
      <c r="K11" s="85" t="s">
        <v>530</v>
      </c>
      <c r="L11" s="87" t="s">
        <v>530</v>
      </c>
      <c r="M11" s="87" t="s">
        <v>530</v>
      </c>
      <c r="N11" s="87" t="s">
        <v>530</v>
      </c>
      <c r="O11" s="87" t="s">
        <v>530</v>
      </c>
      <c r="P11" s="87" t="s">
        <v>530</v>
      </c>
      <c r="Q11" s="87" t="s">
        <v>530</v>
      </c>
      <c r="R11" s="87" t="s">
        <v>530</v>
      </c>
      <c r="S11" s="87" t="s">
        <v>530</v>
      </c>
      <c r="T11" s="87" t="s">
        <v>530</v>
      </c>
      <c r="U11" s="87" t="s">
        <v>530</v>
      </c>
      <c r="V11" s="87" t="s">
        <v>530</v>
      </c>
      <c r="W11" s="87" t="s">
        <v>530</v>
      </c>
      <c r="X11" s="87" t="s">
        <v>530</v>
      </c>
      <c r="Y11" s="96" t="s">
        <v>530</v>
      </c>
      <c r="Z11" s="87" t="s">
        <v>530</v>
      </c>
      <c r="AA11" s="87" t="s">
        <v>530</v>
      </c>
      <c r="AB11" s="87" t="s">
        <v>530</v>
      </c>
      <c r="AC11" s="87" t="s">
        <v>530</v>
      </c>
      <c r="AD11" s="96" t="s">
        <v>530</v>
      </c>
      <c r="AE11" s="87" t="s">
        <v>530</v>
      </c>
      <c r="AF11" s="88" t="s">
        <v>530</v>
      </c>
      <c r="AG11" s="88" t="s">
        <v>530</v>
      </c>
      <c r="AH11" s="87" t="s">
        <v>530</v>
      </c>
      <c r="AI11" s="87" t="s">
        <v>530</v>
      </c>
      <c r="AJ11" s="88" t="s">
        <v>530</v>
      </c>
      <c r="AK11" s="87" t="s">
        <v>530</v>
      </c>
      <c r="AL11" s="87" t="s">
        <v>530</v>
      </c>
      <c r="AM11" s="87" t="s">
        <v>530</v>
      </c>
      <c r="AN11" s="87" t="s">
        <v>530</v>
      </c>
      <c r="AO11" s="87" t="s">
        <v>530</v>
      </c>
      <c r="AP11" s="87" t="s">
        <v>530</v>
      </c>
    </row>
    <row r="12" spans="1:42" s="12" customFormat="1" ht="12.95" customHeight="1" x14ac:dyDescent="0.15">
      <c r="A12" s="84" t="s">
        <v>750</v>
      </c>
      <c r="B12" s="86" t="s">
        <v>784</v>
      </c>
      <c r="C12" s="90" t="s">
        <v>2114</v>
      </c>
      <c r="D12" s="86" t="s">
        <v>780</v>
      </c>
      <c r="E12" s="86" t="s">
        <v>781</v>
      </c>
      <c r="F12" s="89" t="s">
        <v>845</v>
      </c>
      <c r="G12" s="90" t="s">
        <v>2123</v>
      </c>
      <c r="H12" s="86" t="s">
        <v>781</v>
      </c>
      <c r="I12" s="90" t="s">
        <v>2131</v>
      </c>
      <c r="J12" s="86" t="s">
        <v>802</v>
      </c>
      <c r="K12" s="87" t="s">
        <v>530</v>
      </c>
      <c r="L12" s="85" t="s">
        <v>530</v>
      </c>
      <c r="M12" s="86" t="s">
        <v>846</v>
      </c>
      <c r="N12" s="86" t="s">
        <v>781</v>
      </c>
      <c r="O12" s="86" t="s">
        <v>847</v>
      </c>
      <c r="P12" s="86" t="s">
        <v>808</v>
      </c>
      <c r="Q12" s="86" t="s">
        <v>781</v>
      </c>
      <c r="R12" s="86" t="s">
        <v>848</v>
      </c>
      <c r="S12" s="86" t="s">
        <v>430</v>
      </c>
      <c r="T12" s="86" t="s">
        <v>813</v>
      </c>
      <c r="U12" s="86" t="s">
        <v>804</v>
      </c>
      <c r="V12" s="86" t="s">
        <v>819</v>
      </c>
      <c r="W12" s="86" t="s">
        <v>849</v>
      </c>
      <c r="X12" s="90" t="s">
        <v>829</v>
      </c>
      <c r="Y12" s="89" t="s">
        <v>418</v>
      </c>
      <c r="Z12" s="89" t="s">
        <v>851</v>
      </c>
      <c r="AA12" s="86" t="s">
        <v>430</v>
      </c>
      <c r="AB12" s="87" t="s">
        <v>530</v>
      </c>
      <c r="AC12" s="86" t="s">
        <v>785</v>
      </c>
      <c r="AD12" s="89" t="s">
        <v>788</v>
      </c>
      <c r="AE12" s="90" t="s">
        <v>709</v>
      </c>
      <c r="AF12" s="92" t="s">
        <v>885</v>
      </c>
      <c r="AG12" s="92" t="s">
        <v>2138</v>
      </c>
      <c r="AH12" s="93" t="s">
        <v>813</v>
      </c>
      <c r="AI12" s="94" t="s">
        <v>418</v>
      </c>
      <c r="AJ12" s="95" t="s">
        <v>853</v>
      </c>
      <c r="AK12" s="93" t="s">
        <v>790</v>
      </c>
      <c r="AL12" s="93" t="s">
        <v>430</v>
      </c>
      <c r="AM12" s="94" t="s">
        <v>811</v>
      </c>
      <c r="AN12" s="94" t="s">
        <v>876</v>
      </c>
      <c r="AO12" s="93" t="s">
        <v>786</v>
      </c>
      <c r="AP12" s="94" t="s">
        <v>784</v>
      </c>
    </row>
    <row r="13" spans="1:42" s="12" customFormat="1" ht="12.95" customHeight="1" x14ac:dyDescent="0.15">
      <c r="A13" s="84" t="s">
        <v>751</v>
      </c>
      <c r="B13" s="86" t="s">
        <v>785</v>
      </c>
      <c r="C13" s="86" t="s">
        <v>847</v>
      </c>
      <c r="D13" s="86" t="s">
        <v>843</v>
      </c>
      <c r="E13" s="86" t="s">
        <v>788</v>
      </c>
      <c r="F13" s="86" t="s">
        <v>804</v>
      </c>
      <c r="G13" s="86" t="s">
        <v>855</v>
      </c>
      <c r="H13" s="86" t="s">
        <v>790</v>
      </c>
      <c r="I13" s="86" t="s">
        <v>852</v>
      </c>
      <c r="J13" s="86" t="s">
        <v>796</v>
      </c>
      <c r="K13" s="87" t="s">
        <v>530</v>
      </c>
      <c r="L13" s="86" t="s">
        <v>856</v>
      </c>
      <c r="M13" s="85" t="s">
        <v>530</v>
      </c>
      <c r="N13" s="86" t="s">
        <v>781</v>
      </c>
      <c r="O13" s="86" t="s">
        <v>789</v>
      </c>
      <c r="P13" s="86" t="s">
        <v>857</v>
      </c>
      <c r="Q13" s="86" t="s">
        <v>790</v>
      </c>
      <c r="R13" s="86" t="s">
        <v>858</v>
      </c>
      <c r="S13" s="86" t="s">
        <v>430</v>
      </c>
      <c r="T13" s="86" t="s">
        <v>813</v>
      </c>
      <c r="U13" s="100" t="s">
        <v>859</v>
      </c>
      <c r="V13" s="86" t="s">
        <v>860</v>
      </c>
      <c r="W13" s="86" t="s">
        <v>844</v>
      </c>
      <c r="X13" s="86" t="s">
        <v>810</v>
      </c>
      <c r="Y13" s="96" t="s">
        <v>530</v>
      </c>
      <c r="Z13" s="87" t="s">
        <v>530</v>
      </c>
      <c r="AA13" s="87" t="s">
        <v>530</v>
      </c>
      <c r="AB13" s="87" t="s">
        <v>530</v>
      </c>
      <c r="AC13" s="87" t="s">
        <v>530</v>
      </c>
      <c r="AD13" s="96" t="s">
        <v>530</v>
      </c>
      <c r="AE13" s="87" t="s">
        <v>530</v>
      </c>
      <c r="AF13" s="88" t="s">
        <v>530</v>
      </c>
      <c r="AG13" s="88" t="s">
        <v>530</v>
      </c>
      <c r="AH13" s="87" t="s">
        <v>530</v>
      </c>
      <c r="AI13" s="87" t="s">
        <v>530</v>
      </c>
      <c r="AJ13" s="88" t="s">
        <v>530</v>
      </c>
      <c r="AK13" s="87" t="s">
        <v>530</v>
      </c>
      <c r="AL13" s="87" t="s">
        <v>530</v>
      </c>
      <c r="AM13" s="87" t="s">
        <v>530</v>
      </c>
      <c r="AN13" s="87" t="s">
        <v>530</v>
      </c>
      <c r="AO13" s="87" t="s">
        <v>530</v>
      </c>
      <c r="AP13" s="87" t="s">
        <v>530</v>
      </c>
    </row>
    <row r="14" spans="1:42" s="12" customFormat="1" ht="12.95" customHeight="1" x14ac:dyDescent="0.15">
      <c r="A14" s="84" t="s">
        <v>752</v>
      </c>
      <c r="B14" s="86" t="s">
        <v>790</v>
      </c>
      <c r="C14" s="86" t="s">
        <v>790</v>
      </c>
      <c r="D14" s="86" t="s">
        <v>790</v>
      </c>
      <c r="E14" s="86" t="s">
        <v>781</v>
      </c>
      <c r="F14" s="89" t="s">
        <v>781</v>
      </c>
      <c r="G14" s="86" t="s">
        <v>786</v>
      </c>
      <c r="H14" s="86" t="s">
        <v>787</v>
      </c>
      <c r="I14" s="86" t="s">
        <v>787</v>
      </c>
      <c r="J14" s="86" t="s">
        <v>790</v>
      </c>
      <c r="K14" s="87" t="s">
        <v>530</v>
      </c>
      <c r="L14" s="86" t="s">
        <v>790</v>
      </c>
      <c r="M14" s="86" t="s">
        <v>790</v>
      </c>
      <c r="N14" s="85" t="s">
        <v>530</v>
      </c>
      <c r="O14" s="87" t="s">
        <v>530</v>
      </c>
      <c r="P14" s="87" t="s">
        <v>530</v>
      </c>
      <c r="Q14" s="87" t="s">
        <v>530</v>
      </c>
      <c r="R14" s="87" t="s">
        <v>530</v>
      </c>
      <c r="S14" s="87" t="s">
        <v>530</v>
      </c>
      <c r="T14" s="87" t="s">
        <v>530</v>
      </c>
      <c r="U14" s="87" t="s">
        <v>530</v>
      </c>
      <c r="V14" s="87" t="s">
        <v>530</v>
      </c>
      <c r="W14" s="87" t="s">
        <v>530</v>
      </c>
      <c r="X14" s="87" t="s">
        <v>530</v>
      </c>
      <c r="Y14" s="96" t="s">
        <v>530</v>
      </c>
      <c r="Z14" s="87" t="s">
        <v>530</v>
      </c>
      <c r="AA14" s="87" t="s">
        <v>530</v>
      </c>
      <c r="AB14" s="87" t="s">
        <v>530</v>
      </c>
      <c r="AC14" s="87" t="s">
        <v>530</v>
      </c>
      <c r="AD14" s="96" t="s">
        <v>530</v>
      </c>
      <c r="AE14" s="87" t="s">
        <v>530</v>
      </c>
      <c r="AF14" s="88" t="s">
        <v>530</v>
      </c>
      <c r="AG14" s="88" t="s">
        <v>530</v>
      </c>
      <c r="AH14" s="87" t="s">
        <v>530</v>
      </c>
      <c r="AI14" s="87" t="s">
        <v>530</v>
      </c>
      <c r="AJ14" s="88" t="s">
        <v>530</v>
      </c>
      <c r="AK14" s="87" t="s">
        <v>530</v>
      </c>
      <c r="AL14" s="87" t="s">
        <v>530</v>
      </c>
      <c r="AM14" s="87" t="s">
        <v>530</v>
      </c>
      <c r="AN14" s="87" t="s">
        <v>530</v>
      </c>
      <c r="AO14" s="87" t="s">
        <v>530</v>
      </c>
      <c r="AP14" s="87" t="s">
        <v>530</v>
      </c>
    </row>
    <row r="15" spans="1:42" s="12" customFormat="1" ht="12.95" customHeight="1" x14ac:dyDescent="0.15">
      <c r="A15" s="84" t="s">
        <v>753</v>
      </c>
      <c r="B15" s="86" t="s">
        <v>785</v>
      </c>
      <c r="C15" s="86" t="s">
        <v>861</v>
      </c>
      <c r="D15" s="86" t="s">
        <v>790</v>
      </c>
      <c r="E15" s="87" t="s">
        <v>530</v>
      </c>
      <c r="F15" s="86" t="s">
        <v>852</v>
      </c>
      <c r="G15" s="86" t="s">
        <v>862</v>
      </c>
      <c r="H15" s="87" t="s">
        <v>530</v>
      </c>
      <c r="I15" s="86" t="s">
        <v>837</v>
      </c>
      <c r="J15" s="86" t="s">
        <v>813</v>
      </c>
      <c r="K15" s="87" t="s">
        <v>530</v>
      </c>
      <c r="L15" s="86" t="s">
        <v>792</v>
      </c>
      <c r="M15" s="86" t="s">
        <v>411</v>
      </c>
      <c r="N15" s="87" t="s">
        <v>530</v>
      </c>
      <c r="O15" s="85" t="s">
        <v>530</v>
      </c>
      <c r="P15" s="86" t="s">
        <v>830</v>
      </c>
      <c r="Q15" s="86" t="s">
        <v>781</v>
      </c>
      <c r="R15" s="86" t="s">
        <v>863</v>
      </c>
      <c r="S15" s="86" t="s">
        <v>784</v>
      </c>
      <c r="T15" s="86" t="s">
        <v>788</v>
      </c>
      <c r="U15" s="86" t="s">
        <v>788</v>
      </c>
      <c r="V15" s="86" t="s">
        <v>786</v>
      </c>
      <c r="W15" s="86" t="s">
        <v>796</v>
      </c>
      <c r="X15" s="86" t="s">
        <v>808</v>
      </c>
      <c r="Y15" s="89" t="s">
        <v>811</v>
      </c>
      <c r="Z15" s="86" t="s">
        <v>811</v>
      </c>
      <c r="AA15" s="86" t="s">
        <v>811</v>
      </c>
      <c r="AB15" s="86" t="s">
        <v>781</v>
      </c>
      <c r="AC15" s="86" t="s">
        <v>785</v>
      </c>
      <c r="AD15" s="96" t="s">
        <v>530</v>
      </c>
      <c r="AE15" s="87" t="s">
        <v>530</v>
      </c>
      <c r="AF15" s="88" t="s">
        <v>530</v>
      </c>
      <c r="AG15" s="88" t="s">
        <v>530</v>
      </c>
      <c r="AH15" s="87" t="s">
        <v>530</v>
      </c>
      <c r="AI15" s="87" t="s">
        <v>530</v>
      </c>
      <c r="AJ15" s="88" t="s">
        <v>530</v>
      </c>
      <c r="AK15" s="87" t="s">
        <v>530</v>
      </c>
      <c r="AL15" s="87" t="s">
        <v>530</v>
      </c>
      <c r="AM15" s="87" t="s">
        <v>530</v>
      </c>
      <c r="AN15" s="87" t="s">
        <v>530</v>
      </c>
      <c r="AO15" s="87" t="s">
        <v>530</v>
      </c>
      <c r="AP15" s="87" t="s">
        <v>530</v>
      </c>
    </row>
    <row r="16" spans="1:42" s="12" customFormat="1" ht="12.95" customHeight="1" x14ac:dyDescent="0.15">
      <c r="A16" s="84" t="s">
        <v>754</v>
      </c>
      <c r="B16" s="86" t="s">
        <v>790</v>
      </c>
      <c r="C16" s="97" t="s">
        <v>864</v>
      </c>
      <c r="D16" s="86" t="s">
        <v>790</v>
      </c>
      <c r="E16" s="87" t="s">
        <v>530</v>
      </c>
      <c r="F16" s="86" t="s">
        <v>865</v>
      </c>
      <c r="G16" s="86" t="s">
        <v>866</v>
      </c>
      <c r="H16" s="87" t="s">
        <v>530</v>
      </c>
      <c r="I16" s="86" t="s">
        <v>867</v>
      </c>
      <c r="J16" s="91" t="s">
        <v>868</v>
      </c>
      <c r="K16" s="87" t="s">
        <v>530</v>
      </c>
      <c r="L16" s="86" t="s">
        <v>821</v>
      </c>
      <c r="M16" s="98" t="s">
        <v>869</v>
      </c>
      <c r="N16" s="87" t="s">
        <v>530</v>
      </c>
      <c r="O16" s="89" t="s">
        <v>870</v>
      </c>
      <c r="P16" s="85" t="s">
        <v>530</v>
      </c>
      <c r="Q16" s="86" t="s">
        <v>781</v>
      </c>
      <c r="R16" s="98" t="s">
        <v>869</v>
      </c>
      <c r="S16" s="86" t="s">
        <v>430</v>
      </c>
      <c r="T16" s="86" t="s">
        <v>786</v>
      </c>
      <c r="U16" s="86" t="s">
        <v>783</v>
      </c>
      <c r="V16" s="86" t="s">
        <v>411</v>
      </c>
      <c r="W16" s="86" t="s">
        <v>432</v>
      </c>
      <c r="X16" s="86" t="s">
        <v>796</v>
      </c>
      <c r="Y16" s="89" t="s">
        <v>785</v>
      </c>
      <c r="Z16" s="86" t="s">
        <v>785</v>
      </c>
      <c r="AA16" s="86" t="s">
        <v>780</v>
      </c>
      <c r="AB16" s="86" t="s">
        <v>871</v>
      </c>
      <c r="AC16" s="86" t="s">
        <v>790</v>
      </c>
      <c r="AD16" s="96" t="s">
        <v>530</v>
      </c>
      <c r="AE16" s="87" t="s">
        <v>530</v>
      </c>
      <c r="AF16" s="88" t="s">
        <v>530</v>
      </c>
      <c r="AG16" s="88" t="s">
        <v>530</v>
      </c>
      <c r="AH16" s="87" t="s">
        <v>530</v>
      </c>
      <c r="AI16" s="87" t="s">
        <v>530</v>
      </c>
      <c r="AJ16" s="88" t="s">
        <v>530</v>
      </c>
      <c r="AK16" s="87" t="s">
        <v>530</v>
      </c>
      <c r="AL16" s="87" t="s">
        <v>530</v>
      </c>
      <c r="AM16" s="87" t="s">
        <v>530</v>
      </c>
      <c r="AN16" s="87" t="s">
        <v>530</v>
      </c>
      <c r="AO16" s="87" t="s">
        <v>530</v>
      </c>
      <c r="AP16" s="87" t="s">
        <v>530</v>
      </c>
    </row>
    <row r="17" spans="1:42" s="12" customFormat="1" ht="12.95" customHeight="1" x14ac:dyDescent="0.15">
      <c r="A17" s="84" t="s">
        <v>755</v>
      </c>
      <c r="B17" s="86" t="s">
        <v>872</v>
      </c>
      <c r="C17" s="86" t="s">
        <v>786</v>
      </c>
      <c r="D17" s="86" t="s">
        <v>781</v>
      </c>
      <c r="E17" s="87" t="s">
        <v>530</v>
      </c>
      <c r="F17" s="86" t="s">
        <v>786</v>
      </c>
      <c r="G17" s="86" t="s">
        <v>786</v>
      </c>
      <c r="H17" s="87" t="s">
        <v>530</v>
      </c>
      <c r="I17" s="86" t="s">
        <v>790</v>
      </c>
      <c r="J17" s="86" t="s">
        <v>781</v>
      </c>
      <c r="K17" s="87" t="s">
        <v>530</v>
      </c>
      <c r="L17" s="86" t="s">
        <v>790</v>
      </c>
      <c r="M17" s="86" t="s">
        <v>781</v>
      </c>
      <c r="N17" s="87" t="s">
        <v>530</v>
      </c>
      <c r="O17" s="86" t="s">
        <v>790</v>
      </c>
      <c r="P17" s="86" t="s">
        <v>790</v>
      </c>
      <c r="Q17" s="85" t="s">
        <v>530</v>
      </c>
      <c r="R17" s="87" t="s">
        <v>530</v>
      </c>
      <c r="S17" s="87" t="s">
        <v>530</v>
      </c>
      <c r="T17" s="87" t="s">
        <v>530</v>
      </c>
      <c r="U17" s="87" t="s">
        <v>530</v>
      </c>
      <c r="V17" s="87" t="s">
        <v>530</v>
      </c>
      <c r="W17" s="87" t="s">
        <v>530</v>
      </c>
      <c r="X17" s="87" t="s">
        <v>530</v>
      </c>
      <c r="Y17" s="96" t="s">
        <v>530</v>
      </c>
      <c r="Z17" s="87" t="s">
        <v>530</v>
      </c>
      <c r="AA17" s="87" t="s">
        <v>530</v>
      </c>
      <c r="AB17" s="87" t="s">
        <v>530</v>
      </c>
      <c r="AC17" s="87" t="s">
        <v>530</v>
      </c>
      <c r="AD17" s="96" t="s">
        <v>530</v>
      </c>
      <c r="AE17" s="87" t="s">
        <v>530</v>
      </c>
      <c r="AF17" s="88" t="s">
        <v>530</v>
      </c>
      <c r="AG17" s="88" t="s">
        <v>530</v>
      </c>
      <c r="AH17" s="87" t="s">
        <v>530</v>
      </c>
      <c r="AI17" s="87" t="s">
        <v>530</v>
      </c>
      <c r="AJ17" s="88" t="s">
        <v>530</v>
      </c>
      <c r="AK17" s="87" t="s">
        <v>530</v>
      </c>
      <c r="AL17" s="87" t="s">
        <v>530</v>
      </c>
      <c r="AM17" s="87" t="s">
        <v>530</v>
      </c>
      <c r="AN17" s="87" t="s">
        <v>530</v>
      </c>
      <c r="AO17" s="87" t="s">
        <v>530</v>
      </c>
      <c r="AP17" s="87" t="s">
        <v>530</v>
      </c>
    </row>
    <row r="18" spans="1:42" s="12" customFormat="1" ht="12.95" customHeight="1" x14ac:dyDescent="0.15">
      <c r="A18" s="84" t="s">
        <v>756</v>
      </c>
      <c r="B18" s="87" t="s">
        <v>530</v>
      </c>
      <c r="C18" s="86" t="s">
        <v>873</v>
      </c>
      <c r="D18" s="87" t="s">
        <v>530</v>
      </c>
      <c r="E18" s="87" t="s">
        <v>530</v>
      </c>
      <c r="F18" s="86" t="s">
        <v>808</v>
      </c>
      <c r="G18" s="86" t="s">
        <v>870</v>
      </c>
      <c r="H18" s="87" t="s">
        <v>530</v>
      </c>
      <c r="I18" s="86" t="s">
        <v>808</v>
      </c>
      <c r="J18" s="86" t="s">
        <v>786</v>
      </c>
      <c r="K18" s="87" t="s">
        <v>530</v>
      </c>
      <c r="L18" s="86" t="s">
        <v>874</v>
      </c>
      <c r="M18" s="91" t="s">
        <v>875</v>
      </c>
      <c r="N18" s="87" t="s">
        <v>530</v>
      </c>
      <c r="O18" s="86" t="s">
        <v>876</v>
      </c>
      <c r="P18" s="86" t="s">
        <v>857</v>
      </c>
      <c r="Q18" s="87" t="s">
        <v>530</v>
      </c>
      <c r="R18" s="85" t="s">
        <v>530</v>
      </c>
      <c r="S18" s="86" t="s">
        <v>796</v>
      </c>
      <c r="T18" s="86" t="s">
        <v>786</v>
      </c>
      <c r="U18" s="86" t="s">
        <v>783</v>
      </c>
      <c r="V18" s="86" t="s">
        <v>812</v>
      </c>
      <c r="W18" s="86" t="s">
        <v>803</v>
      </c>
      <c r="X18" s="86" t="s">
        <v>857</v>
      </c>
      <c r="Y18" s="89" t="s">
        <v>790</v>
      </c>
      <c r="Z18" s="86" t="s">
        <v>781</v>
      </c>
      <c r="AA18" s="86" t="s">
        <v>790</v>
      </c>
      <c r="AB18" s="87" t="s">
        <v>530</v>
      </c>
      <c r="AC18" s="87" t="s">
        <v>530</v>
      </c>
      <c r="AD18" s="96" t="s">
        <v>530</v>
      </c>
      <c r="AE18" s="87" t="s">
        <v>530</v>
      </c>
      <c r="AF18" s="88" t="s">
        <v>530</v>
      </c>
      <c r="AG18" s="88" t="s">
        <v>530</v>
      </c>
      <c r="AH18" s="87" t="s">
        <v>530</v>
      </c>
      <c r="AI18" s="87" t="s">
        <v>530</v>
      </c>
      <c r="AJ18" s="88" t="s">
        <v>530</v>
      </c>
      <c r="AK18" s="87" t="s">
        <v>530</v>
      </c>
      <c r="AL18" s="87" t="s">
        <v>530</v>
      </c>
      <c r="AM18" s="87" t="s">
        <v>530</v>
      </c>
      <c r="AN18" s="87" t="s">
        <v>530</v>
      </c>
      <c r="AO18" s="87" t="s">
        <v>530</v>
      </c>
      <c r="AP18" s="87" t="s">
        <v>530</v>
      </c>
    </row>
    <row r="19" spans="1:42" s="12" customFormat="1" ht="12.95" customHeight="1" x14ac:dyDescent="0.15">
      <c r="A19" s="84" t="s">
        <v>757</v>
      </c>
      <c r="B19" s="87" t="s">
        <v>530</v>
      </c>
      <c r="C19" s="86" t="s">
        <v>796</v>
      </c>
      <c r="D19" s="87" t="s">
        <v>530</v>
      </c>
      <c r="E19" s="87" t="s">
        <v>530</v>
      </c>
      <c r="F19" s="86" t="s">
        <v>785</v>
      </c>
      <c r="G19" s="86" t="s">
        <v>430</v>
      </c>
      <c r="H19" s="87" t="s">
        <v>530</v>
      </c>
      <c r="I19" s="86" t="s">
        <v>430</v>
      </c>
      <c r="J19" s="86" t="s">
        <v>788</v>
      </c>
      <c r="K19" s="87" t="s">
        <v>530</v>
      </c>
      <c r="L19" s="86" t="s">
        <v>785</v>
      </c>
      <c r="M19" s="86" t="s">
        <v>785</v>
      </c>
      <c r="N19" s="87" t="s">
        <v>530</v>
      </c>
      <c r="O19" s="86" t="s">
        <v>783</v>
      </c>
      <c r="P19" s="86" t="s">
        <v>785</v>
      </c>
      <c r="Q19" s="87" t="s">
        <v>530</v>
      </c>
      <c r="R19" s="86" t="s">
        <v>796</v>
      </c>
      <c r="S19" s="85" t="s">
        <v>530</v>
      </c>
      <c r="T19" s="86" t="s">
        <v>786</v>
      </c>
      <c r="U19" s="86" t="s">
        <v>781</v>
      </c>
      <c r="V19" s="86" t="s">
        <v>781</v>
      </c>
      <c r="W19" s="87" t="s">
        <v>530</v>
      </c>
      <c r="X19" s="87" t="s">
        <v>530</v>
      </c>
      <c r="Y19" s="96" t="s">
        <v>530</v>
      </c>
      <c r="Z19" s="87" t="s">
        <v>530</v>
      </c>
      <c r="AA19" s="87" t="s">
        <v>530</v>
      </c>
      <c r="AB19" s="87" t="s">
        <v>530</v>
      </c>
      <c r="AC19" s="87" t="s">
        <v>530</v>
      </c>
      <c r="AD19" s="96" t="s">
        <v>530</v>
      </c>
      <c r="AE19" s="87" t="s">
        <v>530</v>
      </c>
      <c r="AF19" s="88" t="s">
        <v>530</v>
      </c>
      <c r="AG19" s="88" t="s">
        <v>530</v>
      </c>
      <c r="AH19" s="87" t="s">
        <v>530</v>
      </c>
      <c r="AI19" s="87" t="s">
        <v>530</v>
      </c>
      <c r="AJ19" s="88" t="s">
        <v>530</v>
      </c>
      <c r="AK19" s="87" t="s">
        <v>530</v>
      </c>
      <c r="AL19" s="87" t="s">
        <v>530</v>
      </c>
      <c r="AM19" s="87" t="s">
        <v>530</v>
      </c>
      <c r="AN19" s="87" t="s">
        <v>530</v>
      </c>
      <c r="AO19" s="87" t="s">
        <v>530</v>
      </c>
      <c r="AP19" s="87" t="s">
        <v>530</v>
      </c>
    </row>
    <row r="20" spans="1:42" s="12" customFormat="1" ht="12.95" customHeight="1" x14ac:dyDescent="0.15">
      <c r="A20" s="84" t="s">
        <v>758</v>
      </c>
      <c r="B20" s="87" t="s">
        <v>530</v>
      </c>
      <c r="C20" s="86" t="s">
        <v>786</v>
      </c>
      <c r="D20" s="87" t="s">
        <v>530</v>
      </c>
      <c r="E20" s="87" t="s">
        <v>530</v>
      </c>
      <c r="F20" s="86" t="s">
        <v>787</v>
      </c>
      <c r="G20" s="86" t="s">
        <v>786</v>
      </c>
      <c r="H20" s="87" t="s">
        <v>530</v>
      </c>
      <c r="I20" s="86" t="s">
        <v>788</v>
      </c>
      <c r="J20" s="86" t="s">
        <v>813</v>
      </c>
      <c r="K20" s="87" t="s">
        <v>530</v>
      </c>
      <c r="L20" s="86" t="s">
        <v>843</v>
      </c>
      <c r="M20" s="86" t="s">
        <v>843</v>
      </c>
      <c r="N20" s="87" t="s">
        <v>530</v>
      </c>
      <c r="O20" s="86" t="s">
        <v>787</v>
      </c>
      <c r="P20" s="86" t="s">
        <v>786</v>
      </c>
      <c r="Q20" s="87" t="s">
        <v>530</v>
      </c>
      <c r="R20" s="86" t="s">
        <v>786</v>
      </c>
      <c r="S20" s="86" t="s">
        <v>786</v>
      </c>
      <c r="T20" s="85" t="s">
        <v>530</v>
      </c>
      <c r="U20" s="87" t="s">
        <v>530</v>
      </c>
      <c r="V20" s="87" t="s">
        <v>530</v>
      </c>
      <c r="W20" s="87" t="s">
        <v>530</v>
      </c>
      <c r="X20" s="87" t="s">
        <v>530</v>
      </c>
      <c r="Y20" s="96" t="s">
        <v>530</v>
      </c>
      <c r="Z20" s="87" t="s">
        <v>530</v>
      </c>
      <c r="AA20" s="87" t="s">
        <v>530</v>
      </c>
      <c r="AB20" s="87" t="s">
        <v>530</v>
      </c>
      <c r="AC20" s="87" t="s">
        <v>530</v>
      </c>
      <c r="AD20" s="96" t="s">
        <v>530</v>
      </c>
      <c r="AE20" s="87" t="s">
        <v>530</v>
      </c>
      <c r="AF20" s="88" t="s">
        <v>530</v>
      </c>
      <c r="AG20" s="88" t="s">
        <v>530</v>
      </c>
      <c r="AH20" s="87" t="s">
        <v>530</v>
      </c>
      <c r="AI20" s="87" t="s">
        <v>530</v>
      </c>
      <c r="AJ20" s="88" t="s">
        <v>530</v>
      </c>
      <c r="AK20" s="87" t="s">
        <v>530</v>
      </c>
      <c r="AL20" s="87" t="s">
        <v>530</v>
      </c>
      <c r="AM20" s="87" t="s">
        <v>530</v>
      </c>
      <c r="AN20" s="87" t="s">
        <v>530</v>
      </c>
      <c r="AO20" s="87" t="s">
        <v>530</v>
      </c>
      <c r="AP20" s="87" t="s">
        <v>530</v>
      </c>
    </row>
    <row r="21" spans="1:42" s="12" customFormat="1" ht="12.95" customHeight="1" x14ac:dyDescent="0.15">
      <c r="A21" s="84" t="s">
        <v>759</v>
      </c>
      <c r="B21" s="87" t="s">
        <v>530</v>
      </c>
      <c r="C21" s="86" t="s">
        <v>809</v>
      </c>
      <c r="D21" s="87" t="s">
        <v>530</v>
      </c>
      <c r="E21" s="87" t="s">
        <v>530</v>
      </c>
      <c r="F21" s="86" t="s">
        <v>796</v>
      </c>
      <c r="G21" s="86" t="s">
        <v>784</v>
      </c>
      <c r="H21" s="87" t="s">
        <v>530</v>
      </c>
      <c r="I21" s="86" t="s">
        <v>784</v>
      </c>
      <c r="J21" s="87" t="s">
        <v>530</v>
      </c>
      <c r="K21" s="87" t="s">
        <v>530</v>
      </c>
      <c r="L21" s="86" t="s">
        <v>819</v>
      </c>
      <c r="M21" s="86" t="s">
        <v>860</v>
      </c>
      <c r="N21" s="87" t="s">
        <v>530</v>
      </c>
      <c r="O21" s="86" t="s">
        <v>787</v>
      </c>
      <c r="P21" s="86" t="s">
        <v>784</v>
      </c>
      <c r="Q21" s="87" t="s">
        <v>530</v>
      </c>
      <c r="R21" s="86" t="s">
        <v>784</v>
      </c>
      <c r="S21" s="86" t="s">
        <v>790</v>
      </c>
      <c r="T21" s="87" t="s">
        <v>530</v>
      </c>
      <c r="U21" s="85" t="s">
        <v>530</v>
      </c>
      <c r="V21" s="86" t="s">
        <v>819</v>
      </c>
      <c r="W21" s="86" t="s">
        <v>877</v>
      </c>
      <c r="X21" s="86" t="s">
        <v>811</v>
      </c>
      <c r="Y21" s="89" t="s">
        <v>787</v>
      </c>
      <c r="Z21" s="86" t="s">
        <v>787</v>
      </c>
      <c r="AA21" s="86" t="s">
        <v>787</v>
      </c>
      <c r="AB21" s="87" t="s">
        <v>530</v>
      </c>
      <c r="AC21" s="87" t="s">
        <v>530</v>
      </c>
      <c r="AD21" s="96" t="s">
        <v>530</v>
      </c>
      <c r="AE21" s="87" t="s">
        <v>530</v>
      </c>
      <c r="AF21" s="88" t="s">
        <v>530</v>
      </c>
      <c r="AG21" s="88" t="s">
        <v>530</v>
      </c>
      <c r="AH21" s="87" t="s">
        <v>530</v>
      </c>
      <c r="AI21" s="87" t="s">
        <v>530</v>
      </c>
      <c r="AJ21" s="88" t="s">
        <v>530</v>
      </c>
      <c r="AK21" s="87" t="s">
        <v>530</v>
      </c>
      <c r="AL21" s="87" t="s">
        <v>530</v>
      </c>
      <c r="AM21" s="87" t="s">
        <v>530</v>
      </c>
      <c r="AN21" s="87" t="s">
        <v>530</v>
      </c>
      <c r="AO21" s="87" t="s">
        <v>530</v>
      </c>
      <c r="AP21" s="87" t="s">
        <v>530</v>
      </c>
    </row>
    <row r="22" spans="1:42" s="12" customFormat="1" ht="12.95" customHeight="1" x14ac:dyDescent="0.15">
      <c r="A22" s="84" t="s">
        <v>760</v>
      </c>
      <c r="B22" s="87" t="s">
        <v>530</v>
      </c>
      <c r="C22" s="86" t="s">
        <v>878</v>
      </c>
      <c r="D22" s="87" t="s">
        <v>530</v>
      </c>
      <c r="E22" s="87" t="s">
        <v>530</v>
      </c>
      <c r="F22" s="86" t="s">
        <v>411</v>
      </c>
      <c r="G22" s="86" t="s">
        <v>789</v>
      </c>
      <c r="H22" s="87" t="s">
        <v>530</v>
      </c>
      <c r="I22" s="86" t="s">
        <v>879</v>
      </c>
      <c r="J22" s="87" t="s">
        <v>530</v>
      </c>
      <c r="K22" s="87" t="s">
        <v>530</v>
      </c>
      <c r="L22" s="86" t="s">
        <v>804</v>
      </c>
      <c r="M22" s="98" t="s">
        <v>859</v>
      </c>
      <c r="N22" s="87" t="s">
        <v>530</v>
      </c>
      <c r="O22" s="86" t="s">
        <v>786</v>
      </c>
      <c r="P22" s="86" t="s">
        <v>789</v>
      </c>
      <c r="Q22" s="87" t="s">
        <v>530</v>
      </c>
      <c r="R22" s="86" t="s">
        <v>815</v>
      </c>
      <c r="S22" s="86" t="s">
        <v>790</v>
      </c>
      <c r="T22" s="87" t="s">
        <v>530</v>
      </c>
      <c r="U22" s="86" t="s">
        <v>804</v>
      </c>
      <c r="V22" s="85" t="s">
        <v>530</v>
      </c>
      <c r="W22" s="86" t="s">
        <v>811</v>
      </c>
      <c r="X22" s="86" t="s">
        <v>785</v>
      </c>
      <c r="Y22" s="96" t="s">
        <v>530</v>
      </c>
      <c r="Z22" s="87" t="s">
        <v>530</v>
      </c>
      <c r="AA22" s="87" t="s">
        <v>530</v>
      </c>
      <c r="AB22" s="87" t="s">
        <v>530</v>
      </c>
      <c r="AC22" s="87" t="s">
        <v>530</v>
      </c>
      <c r="AD22" s="96" t="s">
        <v>530</v>
      </c>
      <c r="AE22" s="87" t="s">
        <v>530</v>
      </c>
      <c r="AF22" s="88" t="s">
        <v>530</v>
      </c>
      <c r="AG22" s="88" t="s">
        <v>530</v>
      </c>
      <c r="AH22" s="87" t="s">
        <v>530</v>
      </c>
      <c r="AI22" s="87" t="s">
        <v>530</v>
      </c>
      <c r="AJ22" s="88" t="s">
        <v>530</v>
      </c>
      <c r="AK22" s="87" t="s">
        <v>530</v>
      </c>
      <c r="AL22" s="87" t="s">
        <v>530</v>
      </c>
      <c r="AM22" s="87" t="s">
        <v>530</v>
      </c>
      <c r="AN22" s="87" t="s">
        <v>530</v>
      </c>
      <c r="AO22" s="87" t="s">
        <v>530</v>
      </c>
      <c r="AP22" s="87" t="s">
        <v>530</v>
      </c>
    </row>
    <row r="23" spans="1:42" s="12" customFormat="1" ht="12.95" customHeight="1" x14ac:dyDescent="0.15">
      <c r="A23" s="84" t="s">
        <v>761</v>
      </c>
      <c r="B23" s="87" t="s">
        <v>530</v>
      </c>
      <c r="C23" s="86" t="s">
        <v>709</v>
      </c>
      <c r="D23" s="87" t="s">
        <v>530</v>
      </c>
      <c r="E23" s="87" t="s">
        <v>530</v>
      </c>
      <c r="F23" s="86" t="s">
        <v>831</v>
      </c>
      <c r="G23" s="86" t="s">
        <v>822</v>
      </c>
      <c r="H23" s="87" t="s">
        <v>530</v>
      </c>
      <c r="I23" s="86" t="s">
        <v>802</v>
      </c>
      <c r="J23" s="87" t="s">
        <v>530</v>
      </c>
      <c r="K23" s="87" t="s">
        <v>530</v>
      </c>
      <c r="L23" s="86" t="s">
        <v>880</v>
      </c>
      <c r="M23" s="97" t="s">
        <v>868</v>
      </c>
      <c r="N23" s="87" t="s">
        <v>530</v>
      </c>
      <c r="O23" s="86" t="s">
        <v>796</v>
      </c>
      <c r="P23" s="86" t="s">
        <v>802</v>
      </c>
      <c r="Q23" s="87" t="s">
        <v>530</v>
      </c>
      <c r="R23" s="91" t="s">
        <v>825</v>
      </c>
      <c r="S23" s="87" t="s">
        <v>530</v>
      </c>
      <c r="T23" s="87" t="s">
        <v>530</v>
      </c>
      <c r="U23" s="91" t="s">
        <v>881</v>
      </c>
      <c r="V23" s="86" t="s">
        <v>811</v>
      </c>
      <c r="W23" s="85" t="s">
        <v>530</v>
      </c>
      <c r="X23" s="98" t="s">
        <v>882</v>
      </c>
      <c r="Y23" s="89" t="s">
        <v>810</v>
      </c>
      <c r="Z23" s="86" t="s">
        <v>810</v>
      </c>
      <c r="AA23" s="86" t="s">
        <v>430</v>
      </c>
      <c r="AB23" s="86" t="s">
        <v>871</v>
      </c>
      <c r="AC23" s="86" t="s">
        <v>790</v>
      </c>
      <c r="AD23" s="96" t="s">
        <v>530</v>
      </c>
      <c r="AE23" s="87" t="s">
        <v>530</v>
      </c>
      <c r="AF23" s="88" t="s">
        <v>530</v>
      </c>
      <c r="AG23" s="88" t="s">
        <v>530</v>
      </c>
      <c r="AH23" s="87" t="s">
        <v>530</v>
      </c>
      <c r="AI23" s="87" t="s">
        <v>530</v>
      </c>
      <c r="AJ23" s="88" t="s">
        <v>530</v>
      </c>
      <c r="AK23" s="87" t="s">
        <v>530</v>
      </c>
      <c r="AL23" s="87" t="s">
        <v>530</v>
      </c>
      <c r="AM23" s="87" t="s">
        <v>530</v>
      </c>
      <c r="AN23" s="87" t="s">
        <v>530</v>
      </c>
      <c r="AO23" s="87" t="s">
        <v>530</v>
      </c>
      <c r="AP23" s="87" t="s">
        <v>530</v>
      </c>
    </row>
    <row r="24" spans="1:42" s="12" customFormat="1" ht="12.95" customHeight="1" x14ac:dyDescent="0.15">
      <c r="A24" s="84" t="s">
        <v>762</v>
      </c>
      <c r="B24" s="86" t="s">
        <v>786</v>
      </c>
      <c r="C24" s="90" t="s">
        <v>2116</v>
      </c>
      <c r="D24" s="87" t="s">
        <v>530</v>
      </c>
      <c r="E24" s="87" t="s">
        <v>530</v>
      </c>
      <c r="F24" s="100" t="s">
        <v>883</v>
      </c>
      <c r="G24" s="90" t="s">
        <v>2125</v>
      </c>
      <c r="H24" s="87" t="s">
        <v>530</v>
      </c>
      <c r="I24" s="90" t="s">
        <v>2133</v>
      </c>
      <c r="J24" s="87" t="s">
        <v>530</v>
      </c>
      <c r="K24" s="87" t="s">
        <v>530</v>
      </c>
      <c r="L24" s="90" t="s">
        <v>1993</v>
      </c>
      <c r="M24" s="86" t="s">
        <v>780</v>
      </c>
      <c r="N24" s="87" t="s">
        <v>530</v>
      </c>
      <c r="O24" s="86" t="s">
        <v>821</v>
      </c>
      <c r="P24" s="86" t="s">
        <v>796</v>
      </c>
      <c r="Q24" s="87" t="s">
        <v>530</v>
      </c>
      <c r="R24" s="98" t="s">
        <v>869</v>
      </c>
      <c r="S24" s="87" t="s">
        <v>530</v>
      </c>
      <c r="T24" s="87" t="s">
        <v>530</v>
      </c>
      <c r="U24" s="86" t="s">
        <v>811</v>
      </c>
      <c r="V24" s="86" t="s">
        <v>430</v>
      </c>
      <c r="W24" s="86" t="s">
        <v>885</v>
      </c>
      <c r="X24" s="85" t="s">
        <v>530</v>
      </c>
      <c r="Y24" s="89" t="s">
        <v>886</v>
      </c>
      <c r="Z24" s="89" t="s">
        <v>841</v>
      </c>
      <c r="AA24" s="86" t="s">
        <v>822</v>
      </c>
      <c r="AB24" s="86" t="s">
        <v>781</v>
      </c>
      <c r="AC24" s="89" t="s">
        <v>837</v>
      </c>
      <c r="AD24" s="97" t="s">
        <v>825</v>
      </c>
      <c r="AE24" s="90" t="s">
        <v>2140</v>
      </c>
      <c r="AF24" s="92" t="s">
        <v>2141</v>
      </c>
      <c r="AG24" s="92" t="s">
        <v>420</v>
      </c>
      <c r="AH24" s="93" t="s">
        <v>888</v>
      </c>
      <c r="AI24" s="94" t="s">
        <v>893</v>
      </c>
      <c r="AJ24" s="101" t="s">
        <v>890</v>
      </c>
      <c r="AK24" s="93" t="s">
        <v>788</v>
      </c>
      <c r="AL24" s="93" t="s">
        <v>783</v>
      </c>
      <c r="AM24" s="94" t="s">
        <v>808</v>
      </c>
      <c r="AN24" s="94" t="s">
        <v>868</v>
      </c>
      <c r="AO24" s="93" t="s">
        <v>790</v>
      </c>
      <c r="AP24" s="94" t="s">
        <v>785</v>
      </c>
    </row>
    <row r="25" spans="1:42" s="12" customFormat="1" ht="12.95" customHeight="1" x14ac:dyDescent="0.15">
      <c r="A25" s="84" t="s">
        <v>763</v>
      </c>
      <c r="B25" s="86" t="s">
        <v>788</v>
      </c>
      <c r="C25" s="89" t="s">
        <v>891</v>
      </c>
      <c r="D25" s="87" t="s">
        <v>530</v>
      </c>
      <c r="E25" s="87" t="s">
        <v>530</v>
      </c>
      <c r="F25" s="98" t="s">
        <v>892</v>
      </c>
      <c r="G25" s="89" t="s">
        <v>826</v>
      </c>
      <c r="H25" s="87" t="s">
        <v>530</v>
      </c>
      <c r="I25" s="89" t="s">
        <v>834</v>
      </c>
      <c r="J25" s="87" t="s">
        <v>530</v>
      </c>
      <c r="K25" s="87" t="s">
        <v>530</v>
      </c>
      <c r="L25" s="89" t="s">
        <v>893</v>
      </c>
      <c r="M25" s="87" t="s">
        <v>530</v>
      </c>
      <c r="N25" s="87" t="s">
        <v>530</v>
      </c>
      <c r="O25" s="86" t="s">
        <v>811</v>
      </c>
      <c r="P25" s="86" t="s">
        <v>430</v>
      </c>
      <c r="Q25" s="87" t="s">
        <v>530</v>
      </c>
      <c r="R25" s="86" t="s">
        <v>781</v>
      </c>
      <c r="S25" s="87" t="s">
        <v>530</v>
      </c>
      <c r="T25" s="87" t="s">
        <v>530</v>
      </c>
      <c r="U25" s="86" t="s">
        <v>788</v>
      </c>
      <c r="V25" s="87" t="s">
        <v>530</v>
      </c>
      <c r="W25" s="86" t="s">
        <v>780</v>
      </c>
      <c r="X25" s="89" t="s">
        <v>894</v>
      </c>
      <c r="Y25" s="85" t="s">
        <v>530</v>
      </c>
      <c r="Z25" s="97" t="s">
        <v>895</v>
      </c>
      <c r="AA25" s="86" t="s">
        <v>712</v>
      </c>
      <c r="AB25" s="86" t="s">
        <v>896</v>
      </c>
      <c r="AC25" s="89" t="s">
        <v>897</v>
      </c>
      <c r="AD25" s="91" t="s">
        <v>839</v>
      </c>
      <c r="AE25" s="89" t="s">
        <v>893</v>
      </c>
      <c r="AF25" s="95" t="s">
        <v>898</v>
      </c>
      <c r="AG25" s="101" t="s">
        <v>884</v>
      </c>
      <c r="AH25" s="93" t="s">
        <v>899</v>
      </c>
      <c r="AI25" s="93" t="s">
        <v>785</v>
      </c>
      <c r="AJ25" s="95" t="s">
        <v>813</v>
      </c>
      <c r="AK25" s="87" t="s">
        <v>530</v>
      </c>
      <c r="AL25" s="93" t="s">
        <v>788</v>
      </c>
      <c r="AM25" s="87" t="s">
        <v>530</v>
      </c>
      <c r="AN25" s="87" t="s">
        <v>530</v>
      </c>
      <c r="AO25" s="87" t="s">
        <v>530</v>
      </c>
      <c r="AP25" s="87" t="s">
        <v>530</v>
      </c>
    </row>
    <row r="26" spans="1:42" s="12" customFormat="1" ht="12.95" customHeight="1" x14ac:dyDescent="0.15">
      <c r="A26" s="84" t="s">
        <v>764</v>
      </c>
      <c r="B26" s="86" t="s">
        <v>787</v>
      </c>
      <c r="C26" s="89" t="s">
        <v>900</v>
      </c>
      <c r="D26" s="87" t="s">
        <v>530</v>
      </c>
      <c r="E26" s="87" t="s">
        <v>530</v>
      </c>
      <c r="F26" s="89" t="s">
        <v>901</v>
      </c>
      <c r="G26" s="89" t="s">
        <v>833</v>
      </c>
      <c r="H26" s="87" t="s">
        <v>530</v>
      </c>
      <c r="I26" s="89" t="s">
        <v>902</v>
      </c>
      <c r="J26" s="87" t="s">
        <v>530</v>
      </c>
      <c r="K26" s="87" t="s">
        <v>530</v>
      </c>
      <c r="L26" s="97" t="s">
        <v>903</v>
      </c>
      <c r="M26" s="87" t="s">
        <v>530</v>
      </c>
      <c r="N26" s="87" t="s">
        <v>530</v>
      </c>
      <c r="O26" s="86" t="s">
        <v>811</v>
      </c>
      <c r="P26" s="86" t="s">
        <v>430</v>
      </c>
      <c r="Q26" s="87" t="s">
        <v>530</v>
      </c>
      <c r="R26" s="86" t="s">
        <v>790</v>
      </c>
      <c r="S26" s="87" t="s">
        <v>530</v>
      </c>
      <c r="T26" s="87" t="s">
        <v>530</v>
      </c>
      <c r="U26" s="86" t="s">
        <v>788</v>
      </c>
      <c r="V26" s="87" t="s">
        <v>530</v>
      </c>
      <c r="W26" s="86" t="s">
        <v>780</v>
      </c>
      <c r="X26" s="89" t="s">
        <v>902</v>
      </c>
      <c r="Y26" s="89" t="s">
        <v>904</v>
      </c>
      <c r="Z26" s="85" t="s">
        <v>530</v>
      </c>
      <c r="AA26" s="86" t="s">
        <v>799</v>
      </c>
      <c r="AB26" s="86" t="s">
        <v>896</v>
      </c>
      <c r="AC26" s="89" t="s">
        <v>905</v>
      </c>
      <c r="AD26" s="89" t="s">
        <v>812</v>
      </c>
      <c r="AE26" s="89" t="s">
        <v>906</v>
      </c>
      <c r="AF26" s="95" t="s">
        <v>907</v>
      </c>
      <c r="AG26" s="95" t="s">
        <v>908</v>
      </c>
      <c r="AH26" s="93" t="s">
        <v>809</v>
      </c>
      <c r="AI26" s="93" t="s">
        <v>789</v>
      </c>
      <c r="AJ26" s="95" t="s">
        <v>889</v>
      </c>
      <c r="AK26" s="93" t="s">
        <v>781</v>
      </c>
      <c r="AL26" s="93" t="s">
        <v>781</v>
      </c>
      <c r="AM26" s="87" t="s">
        <v>530</v>
      </c>
      <c r="AN26" s="87" t="s">
        <v>530</v>
      </c>
      <c r="AO26" s="87" t="s">
        <v>530</v>
      </c>
      <c r="AP26" s="87" t="s">
        <v>530</v>
      </c>
    </row>
    <row r="27" spans="1:42" s="12" customFormat="1" ht="12.95" customHeight="1" x14ac:dyDescent="0.15">
      <c r="A27" s="84" t="s">
        <v>765</v>
      </c>
      <c r="B27" s="86" t="s">
        <v>788</v>
      </c>
      <c r="C27" s="86" t="s">
        <v>432</v>
      </c>
      <c r="D27" s="87" t="s">
        <v>530</v>
      </c>
      <c r="E27" s="87" t="s">
        <v>530</v>
      </c>
      <c r="F27" s="86" t="s">
        <v>802</v>
      </c>
      <c r="G27" s="86" t="s">
        <v>432</v>
      </c>
      <c r="H27" s="87" t="s">
        <v>530</v>
      </c>
      <c r="I27" s="86" t="s">
        <v>831</v>
      </c>
      <c r="J27" s="87" t="s">
        <v>530</v>
      </c>
      <c r="K27" s="87" t="s">
        <v>530</v>
      </c>
      <c r="L27" s="86" t="s">
        <v>785</v>
      </c>
      <c r="M27" s="87" t="s">
        <v>530</v>
      </c>
      <c r="N27" s="87" t="s">
        <v>530</v>
      </c>
      <c r="O27" s="86" t="s">
        <v>811</v>
      </c>
      <c r="P27" s="86" t="s">
        <v>810</v>
      </c>
      <c r="Q27" s="87" t="s">
        <v>530</v>
      </c>
      <c r="R27" s="86" t="s">
        <v>781</v>
      </c>
      <c r="S27" s="87" t="s">
        <v>530</v>
      </c>
      <c r="T27" s="87" t="s">
        <v>530</v>
      </c>
      <c r="U27" s="86" t="s">
        <v>788</v>
      </c>
      <c r="V27" s="87" t="s">
        <v>530</v>
      </c>
      <c r="W27" s="86" t="s">
        <v>785</v>
      </c>
      <c r="X27" s="86" t="s">
        <v>831</v>
      </c>
      <c r="Y27" s="86" t="s">
        <v>909</v>
      </c>
      <c r="Z27" s="86" t="s">
        <v>709</v>
      </c>
      <c r="AA27" s="85" t="s">
        <v>530</v>
      </c>
      <c r="AB27" s="86" t="s">
        <v>788</v>
      </c>
      <c r="AC27" s="86" t="s">
        <v>910</v>
      </c>
      <c r="AD27" s="89" t="s">
        <v>786</v>
      </c>
      <c r="AE27" s="86" t="s">
        <v>786</v>
      </c>
      <c r="AF27" s="102" t="s">
        <v>790</v>
      </c>
      <c r="AG27" s="88" t="s">
        <v>530</v>
      </c>
      <c r="AH27" s="87" t="s">
        <v>530</v>
      </c>
      <c r="AI27" s="87" t="s">
        <v>530</v>
      </c>
      <c r="AJ27" s="88" t="s">
        <v>530</v>
      </c>
      <c r="AK27" s="87" t="s">
        <v>530</v>
      </c>
      <c r="AL27" s="87" t="s">
        <v>530</v>
      </c>
      <c r="AM27" s="87" t="s">
        <v>530</v>
      </c>
      <c r="AN27" s="87" t="s">
        <v>530</v>
      </c>
      <c r="AO27" s="87" t="s">
        <v>530</v>
      </c>
      <c r="AP27" s="87" t="s">
        <v>530</v>
      </c>
    </row>
    <row r="28" spans="1:42" s="12" customFormat="1" ht="12.95" customHeight="1" x14ac:dyDescent="0.15">
      <c r="A28" s="84" t="s">
        <v>766</v>
      </c>
      <c r="B28" s="87" t="s">
        <v>530</v>
      </c>
      <c r="C28" s="86" t="s">
        <v>790</v>
      </c>
      <c r="D28" s="87" t="s">
        <v>530</v>
      </c>
      <c r="E28" s="87" t="s">
        <v>530</v>
      </c>
      <c r="F28" s="86" t="s">
        <v>781</v>
      </c>
      <c r="G28" s="86" t="s">
        <v>781</v>
      </c>
      <c r="H28" s="87" t="s">
        <v>530</v>
      </c>
      <c r="I28" s="86" t="s">
        <v>781</v>
      </c>
      <c r="J28" s="87" t="s">
        <v>530</v>
      </c>
      <c r="K28" s="87" t="s">
        <v>530</v>
      </c>
      <c r="L28" s="87" t="s">
        <v>530</v>
      </c>
      <c r="M28" s="87" t="s">
        <v>530</v>
      </c>
      <c r="N28" s="87" t="s">
        <v>530</v>
      </c>
      <c r="O28" s="86" t="s">
        <v>790</v>
      </c>
      <c r="P28" s="86" t="s">
        <v>871</v>
      </c>
      <c r="Q28" s="87" t="s">
        <v>530</v>
      </c>
      <c r="R28" s="87" t="s">
        <v>530</v>
      </c>
      <c r="S28" s="87" t="s">
        <v>530</v>
      </c>
      <c r="T28" s="87" t="s">
        <v>530</v>
      </c>
      <c r="U28" s="87" t="s">
        <v>530</v>
      </c>
      <c r="V28" s="87" t="s">
        <v>530</v>
      </c>
      <c r="W28" s="86" t="s">
        <v>871</v>
      </c>
      <c r="X28" s="86" t="s">
        <v>790</v>
      </c>
      <c r="Y28" s="86" t="s">
        <v>854</v>
      </c>
      <c r="Z28" s="86" t="s">
        <v>854</v>
      </c>
      <c r="AA28" s="86" t="s">
        <v>787</v>
      </c>
      <c r="AB28" s="85" t="s">
        <v>530</v>
      </c>
      <c r="AC28" s="87" t="s">
        <v>530</v>
      </c>
      <c r="AD28" s="96" t="s">
        <v>530</v>
      </c>
      <c r="AE28" s="87" t="s">
        <v>530</v>
      </c>
      <c r="AF28" s="88" t="s">
        <v>530</v>
      </c>
      <c r="AG28" s="88" t="s">
        <v>530</v>
      </c>
      <c r="AH28" s="87" t="s">
        <v>530</v>
      </c>
      <c r="AI28" s="87" t="s">
        <v>530</v>
      </c>
      <c r="AJ28" s="88" t="s">
        <v>530</v>
      </c>
      <c r="AK28" s="87" t="s">
        <v>530</v>
      </c>
      <c r="AL28" s="87" t="s">
        <v>530</v>
      </c>
      <c r="AM28" s="87" t="s">
        <v>530</v>
      </c>
      <c r="AN28" s="87" t="s">
        <v>530</v>
      </c>
      <c r="AO28" s="87" t="s">
        <v>530</v>
      </c>
      <c r="AP28" s="87" t="s">
        <v>530</v>
      </c>
    </row>
    <row r="29" spans="1:42" s="12" customFormat="1" ht="12.95" customHeight="1" x14ac:dyDescent="0.15">
      <c r="A29" s="84" t="s">
        <v>767</v>
      </c>
      <c r="B29" s="86" t="s">
        <v>786</v>
      </c>
      <c r="C29" s="97" t="s">
        <v>825</v>
      </c>
      <c r="D29" s="87" t="s">
        <v>530</v>
      </c>
      <c r="E29" s="87" t="s">
        <v>530</v>
      </c>
      <c r="F29" s="89" t="s">
        <v>803</v>
      </c>
      <c r="G29" s="89" t="s">
        <v>804</v>
      </c>
      <c r="H29" s="87" t="s">
        <v>530</v>
      </c>
      <c r="I29" s="89" t="s">
        <v>804</v>
      </c>
      <c r="J29" s="87" t="s">
        <v>530</v>
      </c>
      <c r="K29" s="87" t="s">
        <v>530</v>
      </c>
      <c r="L29" s="86" t="s">
        <v>430</v>
      </c>
      <c r="M29" s="87" t="s">
        <v>530</v>
      </c>
      <c r="N29" s="87" t="s">
        <v>530</v>
      </c>
      <c r="O29" s="86" t="s">
        <v>430</v>
      </c>
      <c r="P29" s="86" t="s">
        <v>781</v>
      </c>
      <c r="Q29" s="87" t="s">
        <v>530</v>
      </c>
      <c r="R29" s="87" t="s">
        <v>530</v>
      </c>
      <c r="S29" s="87" t="s">
        <v>530</v>
      </c>
      <c r="T29" s="87" t="s">
        <v>530</v>
      </c>
      <c r="U29" s="87" t="s">
        <v>530</v>
      </c>
      <c r="V29" s="87" t="s">
        <v>530</v>
      </c>
      <c r="W29" s="89" t="s">
        <v>781</v>
      </c>
      <c r="X29" s="89" t="s">
        <v>837</v>
      </c>
      <c r="Y29" s="89" t="s">
        <v>867</v>
      </c>
      <c r="Z29" s="89" t="s">
        <v>911</v>
      </c>
      <c r="AA29" s="86" t="s">
        <v>912</v>
      </c>
      <c r="AB29" s="87" t="s">
        <v>530</v>
      </c>
      <c r="AC29" s="85" t="s">
        <v>530</v>
      </c>
      <c r="AD29" s="89" t="s">
        <v>789</v>
      </c>
      <c r="AE29" s="89" t="s">
        <v>822</v>
      </c>
      <c r="AF29" s="95" t="s">
        <v>783</v>
      </c>
      <c r="AG29" s="95" t="s">
        <v>837</v>
      </c>
      <c r="AH29" s="93" t="s">
        <v>788</v>
      </c>
      <c r="AI29" s="88" t="s">
        <v>530</v>
      </c>
      <c r="AJ29" s="88" t="s">
        <v>530</v>
      </c>
      <c r="AK29" s="87" t="s">
        <v>530</v>
      </c>
      <c r="AL29" s="87" t="s">
        <v>530</v>
      </c>
      <c r="AM29" s="87" t="s">
        <v>530</v>
      </c>
      <c r="AN29" s="87" t="s">
        <v>530</v>
      </c>
      <c r="AO29" s="87" t="s">
        <v>530</v>
      </c>
      <c r="AP29" s="87" t="s">
        <v>530</v>
      </c>
    </row>
    <row r="30" spans="1:42" ht="12.95" customHeight="1" x14ac:dyDescent="0.2">
      <c r="A30" s="84" t="s">
        <v>768</v>
      </c>
      <c r="B30" s="87" t="s">
        <v>530</v>
      </c>
      <c r="C30" s="89" t="s">
        <v>819</v>
      </c>
      <c r="D30" s="96" t="s">
        <v>530</v>
      </c>
      <c r="E30" s="96" t="s">
        <v>530</v>
      </c>
      <c r="F30" s="89" t="s">
        <v>789</v>
      </c>
      <c r="G30" s="89" t="s">
        <v>812</v>
      </c>
      <c r="H30" s="96" t="s">
        <v>530</v>
      </c>
      <c r="I30" s="89" t="s">
        <v>411</v>
      </c>
      <c r="J30" s="96" t="s">
        <v>530</v>
      </c>
      <c r="K30" s="96" t="s">
        <v>530</v>
      </c>
      <c r="L30" s="89" t="s">
        <v>787</v>
      </c>
      <c r="M30" s="96" t="s">
        <v>530</v>
      </c>
      <c r="N30" s="96" t="s">
        <v>530</v>
      </c>
      <c r="O30" s="96" t="s">
        <v>530</v>
      </c>
      <c r="P30" s="96" t="s">
        <v>530</v>
      </c>
      <c r="Q30" s="96" t="s">
        <v>530</v>
      </c>
      <c r="R30" s="96" t="s">
        <v>530</v>
      </c>
      <c r="S30" s="96" t="s">
        <v>530</v>
      </c>
      <c r="T30" s="96" t="s">
        <v>530</v>
      </c>
      <c r="U30" s="96" t="s">
        <v>530</v>
      </c>
      <c r="V30" s="96" t="s">
        <v>530</v>
      </c>
      <c r="W30" s="96" t="s">
        <v>530</v>
      </c>
      <c r="X30" s="89" t="s">
        <v>803</v>
      </c>
      <c r="Y30" s="89" t="s">
        <v>879</v>
      </c>
      <c r="Z30" s="89" t="s">
        <v>815</v>
      </c>
      <c r="AA30" s="89" t="s">
        <v>786</v>
      </c>
      <c r="AB30" s="96" t="s">
        <v>530</v>
      </c>
      <c r="AC30" s="89" t="s">
        <v>411</v>
      </c>
      <c r="AD30" s="103" t="s">
        <v>530</v>
      </c>
      <c r="AE30" s="89" t="s">
        <v>789</v>
      </c>
      <c r="AF30" s="95" t="s">
        <v>857</v>
      </c>
      <c r="AG30" s="95" t="s">
        <v>430</v>
      </c>
      <c r="AH30" s="96" t="s">
        <v>530</v>
      </c>
      <c r="AI30" s="96" t="s">
        <v>530</v>
      </c>
      <c r="AJ30" s="104" t="s">
        <v>530</v>
      </c>
      <c r="AK30" s="87" t="s">
        <v>530</v>
      </c>
      <c r="AL30" s="87" t="s">
        <v>530</v>
      </c>
      <c r="AM30" s="87" t="s">
        <v>530</v>
      </c>
      <c r="AN30" s="87" t="s">
        <v>530</v>
      </c>
      <c r="AO30" s="87" t="s">
        <v>530</v>
      </c>
      <c r="AP30" s="87" t="s">
        <v>530</v>
      </c>
    </row>
    <row r="31" spans="1:42" x14ac:dyDescent="0.2">
      <c r="A31" s="84" t="s">
        <v>769</v>
      </c>
      <c r="B31" s="87" t="s">
        <v>530</v>
      </c>
      <c r="C31" s="100" t="s">
        <v>2118</v>
      </c>
      <c r="D31" s="87" t="s">
        <v>530</v>
      </c>
      <c r="E31" s="87" t="s">
        <v>530</v>
      </c>
      <c r="F31" s="89" t="s">
        <v>832</v>
      </c>
      <c r="G31" s="90" t="s">
        <v>2127</v>
      </c>
      <c r="H31" s="87" t="s">
        <v>530</v>
      </c>
      <c r="I31" s="90" t="s">
        <v>2135</v>
      </c>
      <c r="J31" s="87" t="s">
        <v>530</v>
      </c>
      <c r="K31" s="96" t="s">
        <v>530</v>
      </c>
      <c r="L31" s="97" t="s">
        <v>799</v>
      </c>
      <c r="M31" s="87" t="s">
        <v>530</v>
      </c>
      <c r="N31" s="87" t="s">
        <v>530</v>
      </c>
      <c r="O31" s="87" t="s">
        <v>530</v>
      </c>
      <c r="P31" s="87" t="s">
        <v>530</v>
      </c>
      <c r="Q31" s="87" t="s">
        <v>530</v>
      </c>
      <c r="R31" s="87" t="s">
        <v>530</v>
      </c>
      <c r="S31" s="87" t="s">
        <v>530</v>
      </c>
      <c r="T31" s="87" t="s">
        <v>530</v>
      </c>
      <c r="U31" s="87" t="s">
        <v>530</v>
      </c>
      <c r="V31" s="87" t="s">
        <v>530</v>
      </c>
      <c r="W31" s="87" t="s">
        <v>530</v>
      </c>
      <c r="X31" s="90" t="s">
        <v>438</v>
      </c>
      <c r="Y31" s="89" t="s">
        <v>893</v>
      </c>
      <c r="Z31" s="89" t="s">
        <v>437</v>
      </c>
      <c r="AA31" s="86" t="s">
        <v>786</v>
      </c>
      <c r="AB31" s="87" t="s">
        <v>530</v>
      </c>
      <c r="AC31" s="89" t="s">
        <v>831</v>
      </c>
      <c r="AD31" s="89" t="s">
        <v>411</v>
      </c>
      <c r="AE31" s="85" t="s">
        <v>530</v>
      </c>
      <c r="AF31" s="92" t="s">
        <v>884</v>
      </c>
      <c r="AG31" s="92" t="s">
        <v>793</v>
      </c>
      <c r="AH31" s="93" t="s">
        <v>783</v>
      </c>
      <c r="AI31" s="94" t="s">
        <v>2143</v>
      </c>
      <c r="AJ31" s="95" t="s">
        <v>797</v>
      </c>
      <c r="AK31" s="93" t="s">
        <v>871</v>
      </c>
      <c r="AL31" s="93" t="s">
        <v>785</v>
      </c>
      <c r="AM31" s="94" t="s">
        <v>811</v>
      </c>
      <c r="AN31" s="94" t="s">
        <v>811</v>
      </c>
      <c r="AO31" s="93" t="s">
        <v>790</v>
      </c>
      <c r="AP31" s="94" t="s">
        <v>810</v>
      </c>
    </row>
    <row r="32" spans="1:42" x14ac:dyDescent="0.2">
      <c r="A32" s="84" t="s">
        <v>770</v>
      </c>
      <c r="B32" s="87" t="s">
        <v>530</v>
      </c>
      <c r="C32" s="105" t="s">
        <v>2119</v>
      </c>
      <c r="D32" s="87" t="s">
        <v>530</v>
      </c>
      <c r="E32" s="87" t="s">
        <v>530</v>
      </c>
      <c r="F32" s="93" t="s">
        <v>432</v>
      </c>
      <c r="G32" s="94" t="s">
        <v>833</v>
      </c>
      <c r="H32" s="87" t="s">
        <v>530</v>
      </c>
      <c r="I32" s="94" t="s">
        <v>2136</v>
      </c>
      <c r="J32" s="87" t="s">
        <v>530</v>
      </c>
      <c r="K32" s="87" t="s">
        <v>530</v>
      </c>
      <c r="L32" s="105" t="s">
        <v>882</v>
      </c>
      <c r="M32" s="87" t="s">
        <v>530</v>
      </c>
      <c r="N32" s="87" t="s">
        <v>530</v>
      </c>
      <c r="O32" s="87" t="s">
        <v>530</v>
      </c>
      <c r="P32" s="87" t="s">
        <v>530</v>
      </c>
      <c r="Q32" s="87" t="s">
        <v>530</v>
      </c>
      <c r="R32" s="87" t="s">
        <v>530</v>
      </c>
      <c r="S32" s="87" t="s">
        <v>530</v>
      </c>
      <c r="T32" s="87" t="s">
        <v>530</v>
      </c>
      <c r="U32" s="87" t="s">
        <v>530</v>
      </c>
      <c r="V32" s="87" t="s">
        <v>530</v>
      </c>
      <c r="W32" s="87" t="s">
        <v>530</v>
      </c>
      <c r="X32" s="94" t="s">
        <v>2142</v>
      </c>
      <c r="Y32" s="93" t="s">
        <v>913</v>
      </c>
      <c r="Z32" s="93" t="s">
        <v>907</v>
      </c>
      <c r="AA32" s="106" t="s">
        <v>781</v>
      </c>
      <c r="AB32" s="87" t="s">
        <v>530</v>
      </c>
      <c r="AC32" s="93" t="s">
        <v>784</v>
      </c>
      <c r="AD32" s="105" t="s">
        <v>869</v>
      </c>
      <c r="AE32" s="94" t="s">
        <v>850</v>
      </c>
      <c r="AF32" s="107" t="s">
        <v>530</v>
      </c>
      <c r="AG32" s="92" t="s">
        <v>856</v>
      </c>
      <c r="AH32" s="93" t="s">
        <v>914</v>
      </c>
      <c r="AI32" s="94" t="s">
        <v>893</v>
      </c>
      <c r="AJ32" s="95" t="s">
        <v>796</v>
      </c>
      <c r="AK32" s="93" t="s">
        <v>787</v>
      </c>
      <c r="AL32" s="93" t="s">
        <v>915</v>
      </c>
      <c r="AM32" s="94" t="s">
        <v>821</v>
      </c>
      <c r="AN32" s="94" t="s">
        <v>811</v>
      </c>
      <c r="AO32" s="93" t="s">
        <v>781</v>
      </c>
      <c r="AP32" s="94" t="s">
        <v>785</v>
      </c>
    </row>
    <row r="33" spans="1:42" x14ac:dyDescent="0.2">
      <c r="A33" s="84" t="s">
        <v>771</v>
      </c>
      <c r="B33" s="87" t="s">
        <v>530</v>
      </c>
      <c r="C33" s="94" t="s">
        <v>1980</v>
      </c>
      <c r="D33" s="87" t="s">
        <v>530</v>
      </c>
      <c r="E33" s="87" t="s">
        <v>530</v>
      </c>
      <c r="F33" s="99" t="s">
        <v>797</v>
      </c>
      <c r="G33" s="94" t="s">
        <v>793</v>
      </c>
      <c r="H33" s="87" t="s">
        <v>530</v>
      </c>
      <c r="I33" s="94" t="s">
        <v>861</v>
      </c>
      <c r="J33" s="87" t="s">
        <v>530</v>
      </c>
      <c r="K33" s="87" t="s">
        <v>530</v>
      </c>
      <c r="L33" s="99" t="s">
        <v>2139</v>
      </c>
      <c r="M33" s="87" t="s">
        <v>530</v>
      </c>
      <c r="N33" s="87" t="s">
        <v>530</v>
      </c>
      <c r="O33" s="87" t="s">
        <v>530</v>
      </c>
      <c r="P33" s="87" t="s">
        <v>530</v>
      </c>
      <c r="Q33" s="87" t="s">
        <v>530</v>
      </c>
      <c r="R33" s="87" t="s">
        <v>530</v>
      </c>
      <c r="S33" s="87" t="s">
        <v>530</v>
      </c>
      <c r="T33" s="87" t="s">
        <v>530</v>
      </c>
      <c r="U33" s="87" t="s">
        <v>530</v>
      </c>
      <c r="V33" s="87" t="s">
        <v>530</v>
      </c>
      <c r="W33" s="87" t="s">
        <v>530</v>
      </c>
      <c r="X33" s="94" t="s">
        <v>1980</v>
      </c>
      <c r="Y33" s="93" t="s">
        <v>916</v>
      </c>
      <c r="Z33" s="93" t="s">
        <v>917</v>
      </c>
      <c r="AA33" s="87" t="s">
        <v>530</v>
      </c>
      <c r="AB33" s="87" t="s">
        <v>530</v>
      </c>
      <c r="AC33" s="93" t="s">
        <v>837</v>
      </c>
      <c r="AD33" s="93" t="s">
        <v>785</v>
      </c>
      <c r="AE33" s="94" t="s">
        <v>861</v>
      </c>
      <c r="AF33" s="94" t="s">
        <v>2144</v>
      </c>
      <c r="AG33" s="107" t="s">
        <v>530</v>
      </c>
      <c r="AH33" s="93" t="s">
        <v>784</v>
      </c>
      <c r="AI33" s="94" t="s">
        <v>2145</v>
      </c>
      <c r="AJ33" s="95" t="s">
        <v>918</v>
      </c>
      <c r="AK33" s="93" t="s">
        <v>781</v>
      </c>
      <c r="AL33" s="93" t="s">
        <v>430</v>
      </c>
      <c r="AM33" s="94" t="s">
        <v>813</v>
      </c>
      <c r="AN33" s="94" t="s">
        <v>889</v>
      </c>
      <c r="AO33" s="93" t="s">
        <v>788</v>
      </c>
      <c r="AP33" s="94" t="s">
        <v>809</v>
      </c>
    </row>
    <row r="34" spans="1:42" x14ac:dyDescent="0.2">
      <c r="A34" s="84" t="s">
        <v>772</v>
      </c>
      <c r="B34" s="87" t="s">
        <v>530</v>
      </c>
      <c r="C34" s="99" t="s">
        <v>919</v>
      </c>
      <c r="D34" s="87" t="s">
        <v>530</v>
      </c>
      <c r="E34" s="87" t="s">
        <v>530</v>
      </c>
      <c r="F34" s="93" t="s">
        <v>780</v>
      </c>
      <c r="G34" s="93" t="s">
        <v>809</v>
      </c>
      <c r="H34" s="87" t="s">
        <v>530</v>
      </c>
      <c r="I34" s="93" t="s">
        <v>783</v>
      </c>
      <c r="J34" s="87" t="s">
        <v>530</v>
      </c>
      <c r="K34" s="87" t="s">
        <v>530</v>
      </c>
      <c r="L34" s="93" t="s">
        <v>843</v>
      </c>
      <c r="M34" s="87" t="s">
        <v>530</v>
      </c>
      <c r="N34" s="87" t="s">
        <v>530</v>
      </c>
      <c r="O34" s="87" t="s">
        <v>530</v>
      </c>
      <c r="P34" s="87" t="s">
        <v>530</v>
      </c>
      <c r="Q34" s="87" t="s">
        <v>530</v>
      </c>
      <c r="R34" s="87" t="s">
        <v>530</v>
      </c>
      <c r="S34" s="87" t="s">
        <v>530</v>
      </c>
      <c r="T34" s="87" t="s">
        <v>530</v>
      </c>
      <c r="U34" s="87" t="s">
        <v>530</v>
      </c>
      <c r="V34" s="87" t="s">
        <v>530</v>
      </c>
      <c r="W34" s="87" t="s">
        <v>530</v>
      </c>
      <c r="X34" s="93" t="s">
        <v>920</v>
      </c>
      <c r="Y34" s="93" t="s">
        <v>921</v>
      </c>
      <c r="Z34" s="93" t="s">
        <v>797</v>
      </c>
      <c r="AA34" s="87" t="s">
        <v>530</v>
      </c>
      <c r="AB34" s="87" t="s">
        <v>530</v>
      </c>
      <c r="AC34" s="93" t="s">
        <v>787</v>
      </c>
      <c r="AD34" s="87" t="s">
        <v>530</v>
      </c>
      <c r="AE34" s="93" t="s">
        <v>784</v>
      </c>
      <c r="AF34" s="93" t="s">
        <v>922</v>
      </c>
      <c r="AG34" s="93" t="s">
        <v>783</v>
      </c>
      <c r="AH34" s="85" t="s">
        <v>530</v>
      </c>
      <c r="AI34" s="93" t="s">
        <v>430</v>
      </c>
      <c r="AJ34" s="95" t="s">
        <v>786</v>
      </c>
      <c r="AK34" s="87" t="s">
        <v>530</v>
      </c>
      <c r="AL34" s="87" t="s">
        <v>530</v>
      </c>
      <c r="AM34" s="87" t="s">
        <v>530</v>
      </c>
      <c r="AN34" s="87" t="s">
        <v>530</v>
      </c>
      <c r="AO34" s="87" t="s">
        <v>530</v>
      </c>
      <c r="AP34" s="87" t="s">
        <v>530</v>
      </c>
    </row>
    <row r="35" spans="1:42" x14ac:dyDescent="0.2">
      <c r="A35" s="84" t="s">
        <v>773</v>
      </c>
      <c r="B35" s="87" t="s">
        <v>530</v>
      </c>
      <c r="C35" s="94" t="s">
        <v>418</v>
      </c>
      <c r="D35" s="87" t="s">
        <v>530</v>
      </c>
      <c r="E35" s="87" t="s">
        <v>530</v>
      </c>
      <c r="F35" s="87" t="s">
        <v>530</v>
      </c>
      <c r="G35" s="94" t="s">
        <v>2128</v>
      </c>
      <c r="H35" s="87" t="s">
        <v>530</v>
      </c>
      <c r="I35" s="94" t="s">
        <v>2137</v>
      </c>
      <c r="J35" s="87" t="s">
        <v>530</v>
      </c>
      <c r="K35" s="87" t="s">
        <v>530</v>
      </c>
      <c r="L35" s="94" t="s">
        <v>893</v>
      </c>
      <c r="M35" s="87" t="s">
        <v>530</v>
      </c>
      <c r="N35" s="87" t="s">
        <v>530</v>
      </c>
      <c r="O35" s="87" t="s">
        <v>530</v>
      </c>
      <c r="P35" s="87" t="s">
        <v>530</v>
      </c>
      <c r="Q35" s="87" t="s">
        <v>530</v>
      </c>
      <c r="R35" s="87" t="s">
        <v>530</v>
      </c>
      <c r="S35" s="87" t="s">
        <v>530</v>
      </c>
      <c r="T35" s="87" t="s">
        <v>530</v>
      </c>
      <c r="U35" s="87" t="s">
        <v>530</v>
      </c>
      <c r="V35" s="87" t="s">
        <v>530</v>
      </c>
      <c r="W35" s="87" t="s">
        <v>530</v>
      </c>
      <c r="X35" s="94" t="s">
        <v>418</v>
      </c>
      <c r="Y35" s="93" t="s">
        <v>430</v>
      </c>
      <c r="Z35" s="93" t="s">
        <v>411</v>
      </c>
      <c r="AA35" s="87" t="s">
        <v>530</v>
      </c>
      <c r="AB35" s="87" t="s">
        <v>530</v>
      </c>
      <c r="AC35" s="88" t="s">
        <v>530</v>
      </c>
      <c r="AD35" s="87" t="s">
        <v>530</v>
      </c>
      <c r="AE35" s="94" t="s">
        <v>838</v>
      </c>
      <c r="AF35" s="94" t="s">
        <v>418</v>
      </c>
      <c r="AG35" s="94" t="s">
        <v>2145</v>
      </c>
      <c r="AH35" s="93" t="s">
        <v>785</v>
      </c>
      <c r="AI35" s="85" t="s">
        <v>530</v>
      </c>
      <c r="AJ35" s="95" t="s">
        <v>783</v>
      </c>
      <c r="AK35" s="93" t="s">
        <v>790</v>
      </c>
      <c r="AL35" s="93" t="s">
        <v>810</v>
      </c>
      <c r="AM35" s="94" t="s">
        <v>843</v>
      </c>
      <c r="AN35" s="94" t="s">
        <v>868</v>
      </c>
      <c r="AO35" s="93" t="s">
        <v>781</v>
      </c>
      <c r="AP35" s="94" t="s">
        <v>785</v>
      </c>
    </row>
    <row r="36" spans="1:42" x14ac:dyDescent="0.2">
      <c r="A36" s="84" t="s">
        <v>774</v>
      </c>
      <c r="B36" s="87" t="s">
        <v>530</v>
      </c>
      <c r="C36" s="108" t="s">
        <v>923</v>
      </c>
      <c r="D36" s="109" t="s">
        <v>530</v>
      </c>
      <c r="E36" s="109" t="s">
        <v>530</v>
      </c>
      <c r="F36" s="109" t="s">
        <v>530</v>
      </c>
      <c r="G36" s="110" t="s">
        <v>796</v>
      </c>
      <c r="H36" s="109" t="s">
        <v>530</v>
      </c>
      <c r="I36" s="110" t="s">
        <v>924</v>
      </c>
      <c r="J36" s="111" t="s">
        <v>530</v>
      </c>
      <c r="K36" s="111" t="s">
        <v>530</v>
      </c>
      <c r="L36" s="112" t="s">
        <v>925</v>
      </c>
      <c r="M36" s="111" t="s">
        <v>530</v>
      </c>
      <c r="N36" s="111" t="s">
        <v>530</v>
      </c>
      <c r="O36" s="111" t="s">
        <v>530</v>
      </c>
      <c r="P36" s="111" t="s">
        <v>530</v>
      </c>
      <c r="Q36" s="111" t="s">
        <v>530</v>
      </c>
      <c r="R36" s="111" t="s">
        <v>530</v>
      </c>
      <c r="S36" s="111" t="s">
        <v>530</v>
      </c>
      <c r="T36" s="111" t="s">
        <v>530</v>
      </c>
      <c r="U36" s="111" t="s">
        <v>530</v>
      </c>
      <c r="V36" s="111" t="s">
        <v>530</v>
      </c>
      <c r="W36" s="111" t="s">
        <v>530</v>
      </c>
      <c r="X36" s="110" t="s">
        <v>926</v>
      </c>
      <c r="Y36" s="110" t="s">
        <v>843</v>
      </c>
      <c r="Z36" s="110" t="s">
        <v>889</v>
      </c>
      <c r="AA36" s="111" t="s">
        <v>530</v>
      </c>
      <c r="AB36" s="111" t="s">
        <v>530</v>
      </c>
      <c r="AC36" s="88" t="s">
        <v>530</v>
      </c>
      <c r="AD36" s="111" t="s">
        <v>530</v>
      </c>
      <c r="AE36" s="110" t="s">
        <v>809</v>
      </c>
      <c r="AF36" s="110" t="s">
        <v>796</v>
      </c>
      <c r="AG36" s="110" t="s">
        <v>927</v>
      </c>
      <c r="AH36" s="110" t="s">
        <v>786</v>
      </c>
      <c r="AI36" s="110" t="s">
        <v>784</v>
      </c>
      <c r="AJ36" s="113" t="s">
        <v>530</v>
      </c>
      <c r="AK36" s="93" t="s">
        <v>781</v>
      </c>
      <c r="AL36" s="93" t="s">
        <v>810</v>
      </c>
      <c r="AM36" s="87" t="s">
        <v>530</v>
      </c>
      <c r="AN36" s="87" t="s">
        <v>530</v>
      </c>
      <c r="AO36" s="87" t="s">
        <v>530</v>
      </c>
      <c r="AP36" s="87" t="s">
        <v>530</v>
      </c>
    </row>
    <row r="37" spans="1:42" x14ac:dyDescent="0.2">
      <c r="A37" s="84" t="s">
        <v>775</v>
      </c>
      <c r="B37" s="111" t="s">
        <v>530</v>
      </c>
      <c r="C37" s="93" t="s">
        <v>786</v>
      </c>
      <c r="D37" s="87" t="s">
        <v>530</v>
      </c>
      <c r="E37" s="87" t="s">
        <v>530</v>
      </c>
      <c r="F37" s="96" t="s">
        <v>530</v>
      </c>
      <c r="G37" s="93" t="s">
        <v>781</v>
      </c>
      <c r="H37" s="96" t="s">
        <v>530</v>
      </c>
      <c r="I37" s="93" t="s">
        <v>781</v>
      </c>
      <c r="J37" s="96" t="s">
        <v>530</v>
      </c>
      <c r="K37" s="96" t="s">
        <v>530</v>
      </c>
      <c r="L37" s="93" t="s">
        <v>781</v>
      </c>
      <c r="M37" s="96" t="s">
        <v>530</v>
      </c>
      <c r="N37" s="96" t="s">
        <v>530</v>
      </c>
      <c r="O37" s="96" t="s">
        <v>530</v>
      </c>
      <c r="P37" s="96" t="s">
        <v>530</v>
      </c>
      <c r="Q37" s="96" t="s">
        <v>530</v>
      </c>
      <c r="R37" s="96" t="s">
        <v>530</v>
      </c>
      <c r="S37" s="96" t="s">
        <v>530</v>
      </c>
      <c r="T37" s="96" t="s">
        <v>530</v>
      </c>
      <c r="U37" s="96" t="s">
        <v>530</v>
      </c>
      <c r="V37" s="96" t="s">
        <v>530</v>
      </c>
      <c r="W37" s="96" t="s">
        <v>530</v>
      </c>
      <c r="X37" s="93" t="s">
        <v>787</v>
      </c>
      <c r="Y37" s="96" t="s">
        <v>530</v>
      </c>
      <c r="Z37" s="93" t="s">
        <v>790</v>
      </c>
      <c r="AA37" s="96" t="s">
        <v>530</v>
      </c>
      <c r="AB37" s="96" t="s">
        <v>530</v>
      </c>
      <c r="AC37" s="96" t="s">
        <v>530</v>
      </c>
      <c r="AD37" s="96" t="s">
        <v>530</v>
      </c>
      <c r="AE37" s="93" t="s">
        <v>871</v>
      </c>
      <c r="AF37" s="93" t="s">
        <v>788</v>
      </c>
      <c r="AG37" s="93" t="s">
        <v>790</v>
      </c>
      <c r="AH37" s="96" t="s">
        <v>530</v>
      </c>
      <c r="AI37" s="93" t="s">
        <v>781</v>
      </c>
      <c r="AJ37" s="93" t="s">
        <v>790</v>
      </c>
      <c r="AK37" s="103" t="s">
        <v>530</v>
      </c>
      <c r="AL37" s="114" t="s">
        <v>530</v>
      </c>
      <c r="AM37" s="87" t="s">
        <v>530</v>
      </c>
      <c r="AN37" s="87" t="s">
        <v>530</v>
      </c>
      <c r="AO37" s="87" t="s">
        <v>530</v>
      </c>
      <c r="AP37" s="87" t="s">
        <v>530</v>
      </c>
    </row>
    <row r="38" spans="1:42" x14ac:dyDescent="0.2">
      <c r="A38" s="84" t="s">
        <v>776</v>
      </c>
      <c r="B38" s="111" t="s">
        <v>530</v>
      </c>
      <c r="C38" s="93" t="s">
        <v>809</v>
      </c>
      <c r="D38" s="109" t="s">
        <v>530</v>
      </c>
      <c r="E38" s="96" t="s">
        <v>530</v>
      </c>
      <c r="F38" s="96" t="s">
        <v>530</v>
      </c>
      <c r="G38" s="93" t="s">
        <v>430</v>
      </c>
      <c r="H38" s="96" t="s">
        <v>530</v>
      </c>
      <c r="I38" s="93" t="s">
        <v>785</v>
      </c>
      <c r="J38" s="96" t="s">
        <v>530</v>
      </c>
      <c r="K38" s="96" t="s">
        <v>530</v>
      </c>
      <c r="L38" s="93" t="s">
        <v>785</v>
      </c>
      <c r="M38" s="96" t="s">
        <v>530</v>
      </c>
      <c r="N38" s="96" t="s">
        <v>530</v>
      </c>
      <c r="O38" s="96" t="s">
        <v>530</v>
      </c>
      <c r="P38" s="96" t="s">
        <v>530</v>
      </c>
      <c r="Q38" s="96" t="s">
        <v>530</v>
      </c>
      <c r="R38" s="96" t="s">
        <v>530</v>
      </c>
      <c r="S38" s="96" t="s">
        <v>530</v>
      </c>
      <c r="T38" s="96" t="s">
        <v>530</v>
      </c>
      <c r="U38" s="96" t="s">
        <v>530</v>
      </c>
      <c r="V38" s="96" t="s">
        <v>530</v>
      </c>
      <c r="W38" s="96" t="s">
        <v>530</v>
      </c>
      <c r="X38" s="93" t="s">
        <v>784</v>
      </c>
      <c r="Y38" s="93" t="s">
        <v>787</v>
      </c>
      <c r="Z38" s="93" t="s">
        <v>790</v>
      </c>
      <c r="AA38" s="96" t="s">
        <v>530</v>
      </c>
      <c r="AB38" s="96" t="s">
        <v>530</v>
      </c>
      <c r="AC38" s="96" t="s">
        <v>530</v>
      </c>
      <c r="AD38" s="96" t="s">
        <v>530</v>
      </c>
      <c r="AE38" s="93" t="s">
        <v>430</v>
      </c>
      <c r="AF38" s="93" t="s">
        <v>928</v>
      </c>
      <c r="AG38" s="93" t="s">
        <v>785</v>
      </c>
      <c r="AH38" s="96" t="s">
        <v>530</v>
      </c>
      <c r="AI38" s="93" t="s">
        <v>780</v>
      </c>
      <c r="AJ38" s="93" t="s">
        <v>780</v>
      </c>
      <c r="AK38" s="114" t="s">
        <v>530</v>
      </c>
      <c r="AL38" s="103" t="s">
        <v>530</v>
      </c>
      <c r="AM38" s="87" t="s">
        <v>530</v>
      </c>
      <c r="AN38" s="87" t="s">
        <v>530</v>
      </c>
      <c r="AO38" s="87" t="s">
        <v>530</v>
      </c>
      <c r="AP38" s="87" t="s">
        <v>530</v>
      </c>
    </row>
    <row r="39" spans="1:42" x14ac:dyDescent="0.2">
      <c r="A39" s="84" t="s">
        <v>777</v>
      </c>
      <c r="B39" s="96" t="s">
        <v>530</v>
      </c>
      <c r="C39" s="94" t="s">
        <v>889</v>
      </c>
      <c r="D39" s="96" t="s">
        <v>530</v>
      </c>
      <c r="E39" s="96" t="s">
        <v>530</v>
      </c>
      <c r="F39" s="96" t="s">
        <v>530</v>
      </c>
      <c r="G39" s="94" t="s">
        <v>811</v>
      </c>
      <c r="H39" s="96" t="s">
        <v>530</v>
      </c>
      <c r="I39" s="94" t="s">
        <v>811</v>
      </c>
      <c r="J39" s="96" t="s">
        <v>530</v>
      </c>
      <c r="K39" s="96" t="s">
        <v>530</v>
      </c>
      <c r="L39" s="94" t="s">
        <v>811</v>
      </c>
      <c r="M39" s="96" t="s">
        <v>530</v>
      </c>
      <c r="N39" s="96" t="s">
        <v>530</v>
      </c>
      <c r="O39" s="96" t="s">
        <v>530</v>
      </c>
      <c r="P39" s="96" t="s">
        <v>530</v>
      </c>
      <c r="Q39" s="96" t="s">
        <v>530</v>
      </c>
      <c r="R39" s="96" t="s">
        <v>530</v>
      </c>
      <c r="S39" s="96" t="s">
        <v>530</v>
      </c>
      <c r="T39" s="96" t="s">
        <v>530</v>
      </c>
      <c r="U39" s="96" t="s">
        <v>530</v>
      </c>
      <c r="V39" s="96" t="s">
        <v>530</v>
      </c>
      <c r="W39" s="96" t="s">
        <v>530</v>
      </c>
      <c r="X39" s="94" t="s">
        <v>821</v>
      </c>
      <c r="Y39" s="96" t="s">
        <v>530</v>
      </c>
      <c r="Z39" s="96" t="s">
        <v>530</v>
      </c>
      <c r="AA39" s="96" t="s">
        <v>530</v>
      </c>
      <c r="AB39" s="96" t="s">
        <v>530</v>
      </c>
      <c r="AC39" s="96" t="s">
        <v>530</v>
      </c>
      <c r="AD39" s="96" t="s">
        <v>530</v>
      </c>
      <c r="AE39" s="94" t="s">
        <v>811</v>
      </c>
      <c r="AF39" s="94" t="s">
        <v>808</v>
      </c>
      <c r="AG39" s="94" t="s">
        <v>843</v>
      </c>
      <c r="AH39" s="96" t="s">
        <v>530</v>
      </c>
      <c r="AI39" s="94" t="s">
        <v>813</v>
      </c>
      <c r="AJ39" s="96" t="s">
        <v>530</v>
      </c>
      <c r="AK39" s="96" t="s">
        <v>530</v>
      </c>
      <c r="AL39" s="96" t="s">
        <v>530</v>
      </c>
      <c r="AM39" s="103" t="s">
        <v>530</v>
      </c>
      <c r="AN39" s="94" t="s">
        <v>811</v>
      </c>
      <c r="AO39" s="93" t="s">
        <v>790</v>
      </c>
      <c r="AP39" s="94" t="s">
        <v>810</v>
      </c>
    </row>
    <row r="40" spans="1:42" x14ac:dyDescent="0.2">
      <c r="A40" s="84" t="s">
        <v>778</v>
      </c>
      <c r="B40" s="96" t="s">
        <v>530</v>
      </c>
      <c r="C40" s="94" t="s">
        <v>899</v>
      </c>
      <c r="D40" s="96" t="s">
        <v>530</v>
      </c>
      <c r="E40" s="96" t="s">
        <v>530</v>
      </c>
      <c r="F40" s="96" t="s">
        <v>530</v>
      </c>
      <c r="G40" s="94" t="s">
        <v>811</v>
      </c>
      <c r="H40" s="96" t="s">
        <v>530</v>
      </c>
      <c r="I40" s="94" t="s">
        <v>813</v>
      </c>
      <c r="J40" s="96" t="s">
        <v>530</v>
      </c>
      <c r="K40" s="96" t="s">
        <v>530</v>
      </c>
      <c r="L40" s="94" t="s">
        <v>863</v>
      </c>
      <c r="M40" s="96" t="s">
        <v>530</v>
      </c>
      <c r="N40" s="96" t="s">
        <v>530</v>
      </c>
      <c r="O40" s="96" t="s">
        <v>530</v>
      </c>
      <c r="P40" s="96" t="s">
        <v>530</v>
      </c>
      <c r="Q40" s="96" t="s">
        <v>530</v>
      </c>
      <c r="R40" s="96" t="s">
        <v>530</v>
      </c>
      <c r="S40" s="96" t="s">
        <v>530</v>
      </c>
      <c r="T40" s="96" t="s">
        <v>530</v>
      </c>
      <c r="U40" s="96" t="s">
        <v>530</v>
      </c>
      <c r="V40" s="96" t="s">
        <v>530</v>
      </c>
      <c r="W40" s="96" t="s">
        <v>530</v>
      </c>
      <c r="X40" s="94" t="s">
        <v>844</v>
      </c>
      <c r="Y40" s="96" t="s">
        <v>530</v>
      </c>
      <c r="Z40" s="96" t="s">
        <v>530</v>
      </c>
      <c r="AA40" s="96" t="s">
        <v>530</v>
      </c>
      <c r="AB40" s="96" t="s">
        <v>530</v>
      </c>
      <c r="AC40" s="96" t="s">
        <v>530</v>
      </c>
      <c r="AD40" s="96" t="s">
        <v>530</v>
      </c>
      <c r="AE40" s="94" t="s">
        <v>811</v>
      </c>
      <c r="AF40" s="94" t="s">
        <v>811</v>
      </c>
      <c r="AG40" s="94" t="s">
        <v>889</v>
      </c>
      <c r="AH40" s="96" t="s">
        <v>530</v>
      </c>
      <c r="AI40" s="94" t="s">
        <v>844</v>
      </c>
      <c r="AJ40" s="96" t="s">
        <v>530</v>
      </c>
      <c r="AK40" s="96" t="s">
        <v>530</v>
      </c>
      <c r="AL40" s="96" t="s">
        <v>530</v>
      </c>
      <c r="AM40" s="94" t="s">
        <v>811</v>
      </c>
      <c r="AN40" s="103" t="s">
        <v>530</v>
      </c>
      <c r="AO40" s="93" t="s">
        <v>788</v>
      </c>
      <c r="AP40" s="94" t="s">
        <v>796</v>
      </c>
    </row>
    <row r="41" spans="1:42" x14ac:dyDescent="0.2">
      <c r="A41" s="84" t="s">
        <v>779</v>
      </c>
      <c r="B41" s="96" t="s">
        <v>530</v>
      </c>
      <c r="C41" s="93" t="s">
        <v>781</v>
      </c>
      <c r="D41" s="96" t="s">
        <v>530</v>
      </c>
      <c r="E41" s="96" t="s">
        <v>530</v>
      </c>
      <c r="F41" s="96" t="s">
        <v>530</v>
      </c>
      <c r="G41" s="93" t="s">
        <v>790</v>
      </c>
      <c r="H41" s="96" t="s">
        <v>530</v>
      </c>
      <c r="I41" s="93" t="s">
        <v>781</v>
      </c>
      <c r="J41" s="96" t="s">
        <v>530</v>
      </c>
      <c r="K41" s="96" t="s">
        <v>530</v>
      </c>
      <c r="L41" s="93" t="s">
        <v>786</v>
      </c>
      <c r="M41" s="96" t="s">
        <v>530</v>
      </c>
      <c r="N41" s="96" t="s">
        <v>530</v>
      </c>
      <c r="O41" s="96" t="s">
        <v>530</v>
      </c>
      <c r="P41" s="96" t="s">
        <v>530</v>
      </c>
      <c r="Q41" s="96" t="s">
        <v>530</v>
      </c>
      <c r="R41" s="96" t="s">
        <v>530</v>
      </c>
      <c r="S41" s="96" t="s">
        <v>530</v>
      </c>
      <c r="T41" s="96" t="s">
        <v>530</v>
      </c>
      <c r="U41" s="96" t="s">
        <v>530</v>
      </c>
      <c r="V41" s="96" t="s">
        <v>530</v>
      </c>
      <c r="W41" s="96" t="s">
        <v>530</v>
      </c>
      <c r="X41" s="93" t="s">
        <v>781</v>
      </c>
      <c r="Y41" s="96" t="s">
        <v>530</v>
      </c>
      <c r="Z41" s="96" t="s">
        <v>530</v>
      </c>
      <c r="AA41" s="96" t="s">
        <v>530</v>
      </c>
      <c r="AB41" s="96" t="s">
        <v>530</v>
      </c>
      <c r="AC41" s="96" t="s">
        <v>530</v>
      </c>
      <c r="AD41" s="96" t="s">
        <v>530</v>
      </c>
      <c r="AE41" s="93" t="s">
        <v>781</v>
      </c>
      <c r="AF41" s="93" t="s">
        <v>790</v>
      </c>
      <c r="AG41" s="93" t="s">
        <v>787</v>
      </c>
      <c r="AH41" s="96" t="s">
        <v>530</v>
      </c>
      <c r="AI41" s="93" t="s">
        <v>790</v>
      </c>
      <c r="AJ41" s="96" t="s">
        <v>530</v>
      </c>
      <c r="AK41" s="96" t="s">
        <v>530</v>
      </c>
      <c r="AL41" s="96" t="s">
        <v>530</v>
      </c>
      <c r="AM41" s="93" t="s">
        <v>781</v>
      </c>
      <c r="AN41" s="93" t="s">
        <v>787</v>
      </c>
      <c r="AO41" s="103" t="s">
        <v>530</v>
      </c>
      <c r="AP41" s="114" t="s">
        <v>530</v>
      </c>
    </row>
    <row r="42" spans="1:42" x14ac:dyDescent="0.2">
      <c r="A42" s="411" t="s">
        <v>1946</v>
      </c>
      <c r="B42" s="96" t="s">
        <v>530</v>
      </c>
      <c r="C42" s="94" t="s">
        <v>430</v>
      </c>
      <c r="D42" s="96" t="s">
        <v>530</v>
      </c>
      <c r="E42" s="96" t="s">
        <v>530</v>
      </c>
      <c r="F42" s="96" t="s">
        <v>530</v>
      </c>
      <c r="G42" s="94" t="s">
        <v>785</v>
      </c>
      <c r="H42" s="96" t="s">
        <v>530</v>
      </c>
      <c r="I42" s="94" t="s">
        <v>785</v>
      </c>
      <c r="J42" s="96" t="s">
        <v>530</v>
      </c>
      <c r="K42" s="96" t="s">
        <v>530</v>
      </c>
      <c r="L42" s="94" t="s">
        <v>783</v>
      </c>
      <c r="M42" s="96" t="s">
        <v>530</v>
      </c>
      <c r="N42" s="96" t="s">
        <v>530</v>
      </c>
      <c r="O42" s="96" t="s">
        <v>530</v>
      </c>
      <c r="P42" s="96" t="s">
        <v>530</v>
      </c>
      <c r="Q42" s="96" t="s">
        <v>530</v>
      </c>
      <c r="R42" s="96" t="s">
        <v>530</v>
      </c>
      <c r="S42" s="96" t="s">
        <v>530</v>
      </c>
      <c r="T42" s="96" t="s">
        <v>530</v>
      </c>
      <c r="U42" s="96" t="s">
        <v>530</v>
      </c>
      <c r="V42" s="96" t="s">
        <v>530</v>
      </c>
      <c r="W42" s="96" t="s">
        <v>530</v>
      </c>
      <c r="X42" s="94" t="s">
        <v>430</v>
      </c>
      <c r="Y42" s="96" t="s">
        <v>530</v>
      </c>
      <c r="Z42" s="96" t="s">
        <v>530</v>
      </c>
      <c r="AA42" s="96" t="s">
        <v>530</v>
      </c>
      <c r="AB42" s="96" t="s">
        <v>530</v>
      </c>
      <c r="AC42" s="96" t="s">
        <v>530</v>
      </c>
      <c r="AD42" s="96" t="s">
        <v>530</v>
      </c>
      <c r="AE42" s="94" t="s">
        <v>780</v>
      </c>
      <c r="AF42" s="94" t="s">
        <v>430</v>
      </c>
      <c r="AG42" s="94" t="s">
        <v>797</v>
      </c>
      <c r="AH42" s="96" t="s">
        <v>530</v>
      </c>
      <c r="AI42" s="94" t="s">
        <v>430</v>
      </c>
      <c r="AJ42" s="96" t="s">
        <v>530</v>
      </c>
      <c r="AK42" s="96" t="s">
        <v>530</v>
      </c>
      <c r="AL42" s="96" t="s">
        <v>530</v>
      </c>
      <c r="AM42" s="94" t="s">
        <v>780</v>
      </c>
      <c r="AN42" s="94" t="s">
        <v>796</v>
      </c>
      <c r="AO42" s="96" t="s">
        <v>530</v>
      </c>
      <c r="AP42" s="413" t="s">
        <v>530</v>
      </c>
    </row>
    <row r="43" spans="1:42" x14ac:dyDescent="0.2">
      <c r="B43" s="116" t="s">
        <v>530</v>
      </c>
      <c r="C43" s="117" t="s">
        <v>929</v>
      </c>
    </row>
    <row r="44" spans="1:42" x14ac:dyDescent="0.2">
      <c r="A44" s="121" t="s">
        <v>930</v>
      </c>
      <c r="B44" s="122"/>
      <c r="C44" s="122"/>
      <c r="D44" s="122"/>
      <c r="E44" s="122"/>
    </row>
    <row r="45" spans="1:42" x14ac:dyDescent="0.2">
      <c r="A45" s="123" t="s">
        <v>931</v>
      </c>
      <c r="B45" s="123"/>
      <c r="C45" s="123"/>
    </row>
  </sheetData>
  <printOptions gridLines="1"/>
  <pageMargins left="0.05" right="0" top="1" bottom="1" header="0.5" footer="0.5"/>
  <pageSetup orientation="landscape" horizontalDpi="4294967293" verticalDpi="4294967293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O34"/>
  <sheetViews>
    <sheetView workbookViewId="0"/>
  </sheetViews>
  <sheetFormatPr defaultRowHeight="12.75" x14ac:dyDescent="0.2"/>
  <cols>
    <col min="1" max="1" width="10.7109375" style="20" customWidth="1"/>
    <col min="2" max="2" width="1.7109375" customWidth="1"/>
    <col min="3" max="4" width="4.7109375" customWidth="1"/>
    <col min="5" max="5" width="1.7109375" customWidth="1"/>
    <col min="6" max="7" width="4.7109375" customWidth="1"/>
    <col min="8" max="8" width="1.7109375" customWidth="1"/>
    <col min="9" max="10" width="4.7109375" customWidth="1"/>
    <col min="11" max="11" width="1.7109375" customWidth="1"/>
    <col min="12" max="13" width="4.7109375" customWidth="1"/>
    <col min="14" max="14" width="1.7109375" customWidth="1"/>
    <col min="15" max="16" width="4.7109375" customWidth="1"/>
    <col min="17" max="17" width="1.7109375" customWidth="1"/>
    <col min="18" max="19" width="4.7109375" customWidth="1"/>
    <col min="20" max="20" width="1.7109375" customWidth="1"/>
    <col min="21" max="22" width="4.7109375" customWidth="1"/>
    <col min="23" max="23" width="1.7109375" customWidth="1"/>
    <col min="24" max="25" width="4.7109375" customWidth="1"/>
    <col min="26" max="26" width="1.7109375" customWidth="1"/>
    <col min="27" max="28" width="4.7109375" customWidth="1"/>
    <col min="29" max="29" width="1.7109375" customWidth="1"/>
    <col min="30" max="31" width="4.7109375" customWidth="1"/>
    <col min="32" max="32" width="1.7109375" customWidth="1"/>
    <col min="33" max="34" width="4.7109375" customWidth="1"/>
    <col min="35" max="35" width="1.7109375" customWidth="1"/>
    <col min="36" max="37" width="4.7109375" customWidth="1"/>
    <col min="38" max="38" width="1.7109375" customWidth="1"/>
    <col min="39" max="39" width="3.140625" style="26" customWidth="1"/>
    <col min="40" max="41" width="5.7109375" style="20" customWidth="1"/>
  </cols>
  <sheetData>
    <row r="1" spans="1:41" ht="15" x14ac:dyDescent="0.25">
      <c r="A1" s="124"/>
      <c r="C1" s="434" t="s">
        <v>932</v>
      </c>
      <c r="D1" s="434"/>
      <c r="E1" s="125"/>
      <c r="F1" s="434" t="s">
        <v>933</v>
      </c>
      <c r="G1" s="434"/>
      <c r="H1" s="125"/>
      <c r="I1" s="434" t="s">
        <v>934</v>
      </c>
      <c r="J1" s="434"/>
      <c r="K1" s="125"/>
      <c r="L1" s="434" t="s">
        <v>935</v>
      </c>
      <c r="M1" s="434"/>
      <c r="N1" s="125"/>
      <c r="O1" s="434" t="s">
        <v>936</v>
      </c>
      <c r="P1" s="434"/>
      <c r="Q1" s="125"/>
      <c r="R1" s="434" t="s">
        <v>937</v>
      </c>
      <c r="S1" s="434"/>
      <c r="T1" s="125"/>
      <c r="U1" s="434" t="s">
        <v>938</v>
      </c>
      <c r="V1" s="434"/>
      <c r="W1" s="125"/>
      <c r="X1" s="434" t="s">
        <v>939</v>
      </c>
      <c r="Y1" s="434"/>
      <c r="Z1" s="125"/>
      <c r="AA1" s="434" t="s">
        <v>940</v>
      </c>
      <c r="AB1" s="434"/>
      <c r="AC1" s="125"/>
      <c r="AD1" s="434" t="s">
        <v>941</v>
      </c>
      <c r="AE1" s="434"/>
      <c r="AF1" s="125"/>
      <c r="AG1" s="434" t="s">
        <v>942</v>
      </c>
      <c r="AH1" s="434"/>
      <c r="AI1" s="125"/>
      <c r="AJ1" s="434" t="s">
        <v>943</v>
      </c>
      <c r="AK1" s="434"/>
      <c r="AL1" s="125"/>
      <c r="AM1" s="125"/>
      <c r="AN1" s="434" t="s">
        <v>724</v>
      </c>
      <c r="AO1" s="434"/>
    </row>
    <row r="2" spans="1:41" ht="15" x14ac:dyDescent="0.25">
      <c r="A2" s="124"/>
      <c r="C2" s="125" t="s">
        <v>718</v>
      </c>
      <c r="D2" s="125" t="s">
        <v>719</v>
      </c>
      <c r="E2" s="125"/>
      <c r="F2" s="125" t="s">
        <v>718</v>
      </c>
      <c r="G2" s="125" t="s">
        <v>719</v>
      </c>
      <c r="H2" s="125"/>
      <c r="I2" s="125" t="s">
        <v>718</v>
      </c>
      <c r="J2" s="125" t="s">
        <v>719</v>
      </c>
      <c r="K2" s="125"/>
      <c r="L2" s="125" t="s">
        <v>718</v>
      </c>
      <c r="M2" s="125" t="s">
        <v>719</v>
      </c>
      <c r="N2" s="125"/>
      <c r="O2" s="125" t="s">
        <v>718</v>
      </c>
      <c r="P2" s="125" t="s">
        <v>719</v>
      </c>
      <c r="Q2" s="125"/>
      <c r="R2" s="125" t="s">
        <v>718</v>
      </c>
      <c r="S2" s="125" t="s">
        <v>719</v>
      </c>
      <c r="T2" s="125"/>
      <c r="U2" s="125" t="s">
        <v>718</v>
      </c>
      <c r="V2" s="125" t="s">
        <v>719</v>
      </c>
      <c r="W2" s="125"/>
      <c r="X2" s="125" t="s">
        <v>718</v>
      </c>
      <c r="Y2" s="125" t="s">
        <v>719</v>
      </c>
      <c r="Z2" s="125"/>
      <c r="AA2" s="125" t="s">
        <v>718</v>
      </c>
      <c r="AB2" s="125" t="s">
        <v>719</v>
      </c>
      <c r="AC2" s="125"/>
      <c r="AD2" s="125" t="s">
        <v>718</v>
      </c>
      <c r="AE2" s="125" t="s">
        <v>719</v>
      </c>
      <c r="AF2" s="125"/>
      <c r="AG2" s="125" t="s">
        <v>718</v>
      </c>
      <c r="AH2" s="125" t="s">
        <v>719</v>
      </c>
      <c r="AI2" s="125"/>
      <c r="AJ2" s="125" t="s">
        <v>718</v>
      </c>
      <c r="AK2" s="125" t="s">
        <v>719</v>
      </c>
      <c r="AL2" s="125"/>
      <c r="AM2" s="125"/>
      <c r="AN2" s="125"/>
      <c r="AO2" s="126"/>
    </row>
    <row r="3" spans="1:41" ht="3" customHeight="1" x14ac:dyDescent="0.25">
      <c r="A3" s="127"/>
      <c r="B3" s="128"/>
      <c r="C3" s="127"/>
      <c r="D3" s="127"/>
      <c r="E3" s="128"/>
      <c r="F3" s="127"/>
      <c r="G3" s="127"/>
      <c r="H3" s="128"/>
      <c r="I3" s="127"/>
      <c r="J3" s="127"/>
      <c r="K3" s="128"/>
      <c r="L3" s="127"/>
      <c r="M3" s="127"/>
      <c r="N3" s="128"/>
      <c r="O3" s="127"/>
      <c r="P3" s="127"/>
      <c r="Q3" s="128"/>
      <c r="R3" s="127"/>
      <c r="S3" s="127"/>
      <c r="T3" s="128"/>
      <c r="U3" s="127"/>
      <c r="V3" s="127"/>
      <c r="W3" s="128"/>
      <c r="X3" s="127"/>
      <c r="Y3" s="127"/>
      <c r="Z3" s="128"/>
      <c r="AA3" s="127"/>
      <c r="AB3" s="127"/>
      <c r="AC3" s="128"/>
      <c r="AD3" s="127"/>
      <c r="AE3" s="127"/>
      <c r="AF3" s="128"/>
      <c r="AG3" s="127"/>
      <c r="AH3" s="127"/>
      <c r="AI3" s="128"/>
      <c r="AJ3" s="127"/>
      <c r="AK3" s="127"/>
      <c r="AL3" s="128"/>
      <c r="AM3"/>
      <c r="AN3" s="129"/>
      <c r="AO3" s="129"/>
    </row>
    <row r="4" spans="1:41" ht="15" x14ac:dyDescent="0.25">
      <c r="A4" s="124" t="s">
        <v>932</v>
      </c>
      <c r="B4" s="128"/>
      <c r="C4" s="130"/>
      <c r="D4" s="130"/>
      <c r="E4" s="128"/>
      <c r="F4" s="124">
        <v>2</v>
      </c>
      <c r="G4" s="124">
        <v>2</v>
      </c>
      <c r="H4" s="128"/>
      <c r="I4" s="124">
        <v>0</v>
      </c>
      <c r="J4" s="124">
        <v>1</v>
      </c>
      <c r="K4" s="128"/>
      <c r="L4" s="124">
        <v>0</v>
      </c>
      <c r="M4" s="124">
        <v>2</v>
      </c>
      <c r="N4" s="128"/>
      <c r="O4" s="124">
        <v>0</v>
      </c>
      <c r="P4" s="124">
        <v>0</v>
      </c>
      <c r="Q4" s="128"/>
      <c r="R4" s="124">
        <v>2</v>
      </c>
      <c r="S4" s="124">
        <v>1</v>
      </c>
      <c r="T4" s="128"/>
      <c r="U4" s="124">
        <v>1</v>
      </c>
      <c r="V4" s="124">
        <v>0</v>
      </c>
      <c r="W4" s="128"/>
      <c r="X4" s="124">
        <v>0</v>
      </c>
      <c r="Y4" s="124">
        <v>0</v>
      </c>
      <c r="Z4" s="128"/>
      <c r="AA4" s="124">
        <v>0</v>
      </c>
      <c r="AB4" s="124">
        <v>0</v>
      </c>
      <c r="AC4" s="128"/>
      <c r="AD4" s="124">
        <v>1</v>
      </c>
      <c r="AE4" s="124">
        <v>1</v>
      </c>
      <c r="AF4" s="128"/>
      <c r="AG4" s="124">
        <v>2</v>
      </c>
      <c r="AH4" s="124">
        <v>1</v>
      </c>
      <c r="AI4" s="128"/>
      <c r="AJ4" s="131">
        <v>3</v>
      </c>
      <c r="AK4" s="131">
        <v>0</v>
      </c>
      <c r="AL4" s="128"/>
      <c r="AM4"/>
      <c r="AN4" s="124">
        <f>SUM(C4,F4,I4,L4,O4,R4,U4,X4,AA4,AD4,AG4,AJ4)</f>
        <v>11</v>
      </c>
      <c r="AO4" s="124">
        <f>SUM(D4,G4,J4,M4,P4,S4,V4,Y4,AB4,AE4,AH4,AK4)</f>
        <v>8</v>
      </c>
    </row>
    <row r="5" spans="1:41" ht="3" customHeight="1" x14ac:dyDescent="0.25">
      <c r="A5" s="127"/>
      <c r="B5" s="128"/>
      <c r="C5" s="127"/>
      <c r="D5" s="127"/>
      <c r="E5" s="128"/>
      <c r="F5" s="127"/>
      <c r="G5" s="127"/>
      <c r="H5" s="128"/>
      <c r="I5" s="127"/>
      <c r="J5" s="127"/>
      <c r="K5" s="128"/>
      <c r="L5" s="127"/>
      <c r="M5" s="127"/>
      <c r="N5" s="128"/>
      <c r="O5" s="127"/>
      <c r="P5" s="127"/>
      <c r="Q5" s="128"/>
      <c r="R5" s="127"/>
      <c r="S5" s="127"/>
      <c r="T5" s="128"/>
      <c r="U5" s="127"/>
      <c r="V5" s="127"/>
      <c r="W5" s="128"/>
      <c r="X5" s="127"/>
      <c r="Y5" s="127"/>
      <c r="Z5" s="128"/>
      <c r="AA5" s="127"/>
      <c r="AB5" s="127"/>
      <c r="AC5" s="128"/>
      <c r="AD5" s="127"/>
      <c r="AE5" s="127"/>
      <c r="AF5" s="128"/>
      <c r="AG5" s="127"/>
      <c r="AH5" s="127"/>
      <c r="AI5" s="128"/>
      <c r="AJ5" s="127"/>
      <c r="AK5" s="127"/>
      <c r="AL5" s="128"/>
      <c r="AM5"/>
      <c r="AN5" s="127"/>
      <c r="AO5" s="127"/>
    </row>
    <row r="6" spans="1:41" ht="15" x14ac:dyDescent="0.25">
      <c r="A6" s="124" t="s">
        <v>933</v>
      </c>
      <c r="B6" s="128"/>
      <c r="C6" s="124">
        <v>2</v>
      </c>
      <c r="D6" s="124">
        <v>2</v>
      </c>
      <c r="E6" s="128"/>
      <c r="F6" s="130"/>
      <c r="G6" s="130"/>
      <c r="H6" s="128"/>
      <c r="I6" s="124">
        <v>2</v>
      </c>
      <c r="J6" s="124">
        <v>1</v>
      </c>
      <c r="K6" s="128"/>
      <c r="L6" s="124">
        <v>1</v>
      </c>
      <c r="M6" s="124">
        <v>2</v>
      </c>
      <c r="N6" s="128"/>
      <c r="O6" s="124">
        <v>0</v>
      </c>
      <c r="P6" s="124">
        <v>0</v>
      </c>
      <c r="Q6" s="128"/>
      <c r="R6" s="124">
        <v>0</v>
      </c>
      <c r="S6" s="124">
        <v>0</v>
      </c>
      <c r="T6" s="128"/>
      <c r="U6" s="124">
        <v>2</v>
      </c>
      <c r="V6" s="124">
        <v>2</v>
      </c>
      <c r="W6" s="128"/>
      <c r="X6" s="124">
        <v>0</v>
      </c>
      <c r="Y6" s="124">
        <v>0</v>
      </c>
      <c r="Z6" s="128"/>
      <c r="AA6" s="124">
        <v>1</v>
      </c>
      <c r="AB6" s="124">
        <v>0</v>
      </c>
      <c r="AC6" s="128"/>
      <c r="AD6" s="124">
        <v>0</v>
      </c>
      <c r="AE6" s="124">
        <v>1</v>
      </c>
      <c r="AF6" s="128"/>
      <c r="AG6" s="124">
        <v>0</v>
      </c>
      <c r="AH6" s="124">
        <v>1</v>
      </c>
      <c r="AI6" s="128"/>
      <c r="AJ6" s="124">
        <v>1</v>
      </c>
      <c r="AK6" s="124">
        <v>0</v>
      </c>
      <c r="AL6" s="128"/>
      <c r="AM6"/>
      <c r="AN6" s="124">
        <f t="shared" ref="AN6:AO26" si="0">SUM(C6,F6,I6,L6,O6,R6,U6,X6,AA6,AD6,AG6,AJ6)</f>
        <v>9</v>
      </c>
      <c r="AO6" s="124">
        <f t="shared" si="0"/>
        <v>9</v>
      </c>
    </row>
    <row r="7" spans="1:41" ht="3" customHeight="1" x14ac:dyDescent="0.25">
      <c r="A7" s="127"/>
      <c r="B7" s="128"/>
      <c r="C7" s="127"/>
      <c r="D7" s="127"/>
      <c r="E7" s="128"/>
      <c r="F7" s="127"/>
      <c r="G7" s="127"/>
      <c r="H7" s="128"/>
      <c r="I7" s="127"/>
      <c r="J7" s="127"/>
      <c r="K7" s="128"/>
      <c r="L7" s="127"/>
      <c r="M7" s="127"/>
      <c r="N7" s="128"/>
      <c r="O7" s="127"/>
      <c r="P7" s="127"/>
      <c r="Q7" s="128"/>
      <c r="R7" s="127"/>
      <c r="S7" s="127"/>
      <c r="T7" s="128"/>
      <c r="U7" s="127"/>
      <c r="V7" s="127"/>
      <c r="W7" s="128"/>
      <c r="X7" s="127"/>
      <c r="Y7" s="127"/>
      <c r="Z7" s="128"/>
      <c r="AA7" s="127"/>
      <c r="AB7" s="127"/>
      <c r="AC7" s="128"/>
      <c r="AD7" s="127"/>
      <c r="AE7" s="127"/>
      <c r="AF7" s="128"/>
      <c r="AG7" s="127"/>
      <c r="AH7" s="127"/>
      <c r="AI7" s="128"/>
      <c r="AJ7" s="127"/>
      <c r="AK7" s="127"/>
      <c r="AL7" s="128"/>
      <c r="AM7"/>
      <c r="AN7" s="127"/>
      <c r="AO7" s="127"/>
    </row>
    <row r="8" spans="1:41" ht="15" x14ac:dyDescent="0.25">
      <c r="A8" s="124" t="s">
        <v>934</v>
      </c>
      <c r="B8" s="128"/>
      <c r="C8" s="124">
        <v>1</v>
      </c>
      <c r="D8" s="124">
        <v>0</v>
      </c>
      <c r="E8" s="128"/>
      <c r="F8" s="124">
        <v>1</v>
      </c>
      <c r="G8" s="124">
        <v>2</v>
      </c>
      <c r="H8" s="128"/>
      <c r="I8" s="130"/>
      <c r="J8" s="130"/>
      <c r="K8" s="128"/>
      <c r="L8" s="124">
        <v>3</v>
      </c>
      <c r="M8" s="124">
        <v>3</v>
      </c>
      <c r="N8" s="128"/>
      <c r="O8" s="131">
        <v>6</v>
      </c>
      <c r="P8" s="131">
        <v>1</v>
      </c>
      <c r="Q8" s="128"/>
      <c r="R8" s="124">
        <v>0</v>
      </c>
      <c r="S8" s="124">
        <v>2</v>
      </c>
      <c r="T8" s="128"/>
      <c r="U8" s="124">
        <v>3</v>
      </c>
      <c r="V8" s="124">
        <v>2</v>
      </c>
      <c r="W8" s="128"/>
      <c r="X8" s="131">
        <v>4</v>
      </c>
      <c r="Y8" s="131">
        <v>0</v>
      </c>
      <c r="Z8" s="128"/>
      <c r="AA8" s="124">
        <v>0</v>
      </c>
      <c r="AB8" s="124">
        <v>1</v>
      </c>
      <c r="AC8" s="128"/>
      <c r="AD8" s="124">
        <v>2</v>
      </c>
      <c r="AE8" s="124">
        <v>1</v>
      </c>
      <c r="AF8" s="128"/>
      <c r="AG8" s="124">
        <v>2</v>
      </c>
      <c r="AH8" s="124">
        <v>1</v>
      </c>
      <c r="AI8" s="128"/>
      <c r="AJ8" s="124">
        <v>0</v>
      </c>
      <c r="AK8" s="124">
        <v>1</v>
      </c>
      <c r="AL8" s="128"/>
      <c r="AM8"/>
      <c r="AN8" s="124">
        <f t="shared" si="0"/>
        <v>22</v>
      </c>
      <c r="AO8" s="124">
        <f t="shared" si="0"/>
        <v>14</v>
      </c>
    </row>
    <row r="9" spans="1:41" ht="3" customHeight="1" x14ac:dyDescent="0.25">
      <c r="A9" s="127"/>
      <c r="B9" s="128"/>
      <c r="C9" s="127"/>
      <c r="D9" s="127"/>
      <c r="E9" s="128"/>
      <c r="F9" s="127"/>
      <c r="G9" s="127"/>
      <c r="H9" s="128"/>
      <c r="I9" s="127"/>
      <c r="J9" s="127"/>
      <c r="K9" s="128"/>
      <c r="L9" s="127"/>
      <c r="M9" s="127"/>
      <c r="N9" s="128"/>
      <c r="O9" s="127"/>
      <c r="P9" s="127"/>
      <c r="Q9" s="128"/>
      <c r="R9" s="127"/>
      <c r="S9" s="127"/>
      <c r="T9" s="128"/>
      <c r="U9" s="127"/>
      <c r="V9" s="127"/>
      <c r="W9" s="128"/>
      <c r="X9" s="127"/>
      <c r="Y9" s="127"/>
      <c r="Z9" s="128"/>
      <c r="AA9" s="127"/>
      <c r="AB9" s="127"/>
      <c r="AC9" s="128"/>
      <c r="AD9" s="127"/>
      <c r="AE9" s="127"/>
      <c r="AF9" s="128"/>
      <c r="AG9" s="127"/>
      <c r="AH9" s="127"/>
      <c r="AI9" s="128"/>
      <c r="AJ9" s="127"/>
      <c r="AK9" s="127"/>
      <c r="AL9" s="128"/>
      <c r="AM9"/>
      <c r="AN9" s="127"/>
      <c r="AO9" s="127"/>
    </row>
    <row r="10" spans="1:41" ht="15" x14ac:dyDescent="0.25">
      <c r="A10" s="124" t="s">
        <v>935</v>
      </c>
      <c r="B10" s="128"/>
      <c r="C10" s="124">
        <v>2</v>
      </c>
      <c r="D10" s="124">
        <v>0</v>
      </c>
      <c r="E10" s="128"/>
      <c r="F10" s="124">
        <v>2</v>
      </c>
      <c r="G10" s="124">
        <v>1</v>
      </c>
      <c r="H10" s="128"/>
      <c r="I10" s="124">
        <v>3</v>
      </c>
      <c r="J10" s="124">
        <v>3</v>
      </c>
      <c r="K10" s="128"/>
      <c r="L10" s="130"/>
      <c r="M10" s="130"/>
      <c r="N10" s="128"/>
      <c r="O10" s="124">
        <v>1</v>
      </c>
      <c r="P10" s="124">
        <v>1</v>
      </c>
      <c r="Q10" s="128"/>
      <c r="R10" s="124">
        <v>3</v>
      </c>
      <c r="S10" s="124">
        <v>2</v>
      </c>
      <c r="T10" s="128"/>
      <c r="U10" s="124">
        <v>2</v>
      </c>
      <c r="V10" s="124">
        <v>0</v>
      </c>
      <c r="W10" s="128"/>
      <c r="X10" s="124">
        <v>0</v>
      </c>
      <c r="Y10" s="124">
        <v>2</v>
      </c>
      <c r="Z10" s="128"/>
      <c r="AA10" s="124">
        <v>3</v>
      </c>
      <c r="AB10" s="124">
        <v>2</v>
      </c>
      <c r="AC10" s="128"/>
      <c r="AD10" s="124">
        <v>2</v>
      </c>
      <c r="AE10" s="124">
        <v>3</v>
      </c>
      <c r="AF10" s="128"/>
      <c r="AG10" s="124">
        <v>1</v>
      </c>
      <c r="AH10" s="124">
        <v>1</v>
      </c>
      <c r="AI10" s="128"/>
      <c r="AJ10" s="124">
        <v>0</v>
      </c>
      <c r="AK10" s="124">
        <v>3</v>
      </c>
      <c r="AL10" s="128"/>
      <c r="AM10"/>
      <c r="AN10" s="124">
        <f t="shared" si="0"/>
        <v>19</v>
      </c>
      <c r="AO10" s="124">
        <f t="shared" si="0"/>
        <v>18</v>
      </c>
    </row>
    <row r="11" spans="1:41" ht="3" customHeight="1" x14ac:dyDescent="0.25">
      <c r="A11" s="127"/>
      <c r="B11" s="128"/>
      <c r="C11" s="127"/>
      <c r="D11" s="127"/>
      <c r="E11" s="128"/>
      <c r="F11" s="127"/>
      <c r="G11" s="127"/>
      <c r="H11" s="128"/>
      <c r="I11" s="127"/>
      <c r="J11" s="127"/>
      <c r="K11" s="128"/>
      <c r="L11" s="127"/>
      <c r="M11" s="127"/>
      <c r="N11" s="128"/>
      <c r="O11" s="127"/>
      <c r="P11" s="127"/>
      <c r="Q11" s="128"/>
      <c r="R11" s="127"/>
      <c r="S11" s="127"/>
      <c r="T11" s="128"/>
      <c r="U11" s="127"/>
      <c r="V11" s="127"/>
      <c r="W11" s="128"/>
      <c r="X11" s="127"/>
      <c r="Y11" s="127"/>
      <c r="Z11" s="128"/>
      <c r="AA11" s="127"/>
      <c r="AB11" s="127"/>
      <c r="AC11" s="128"/>
      <c r="AD11" s="127"/>
      <c r="AE11" s="127"/>
      <c r="AF11" s="128"/>
      <c r="AG11" s="127"/>
      <c r="AH11" s="127"/>
      <c r="AI11" s="128"/>
      <c r="AJ11" s="127"/>
      <c r="AK11" s="127"/>
      <c r="AL11" s="128"/>
      <c r="AM11"/>
      <c r="AN11" s="127"/>
      <c r="AO11" s="127"/>
    </row>
    <row r="12" spans="1:41" ht="15" x14ac:dyDescent="0.25">
      <c r="A12" s="124" t="s">
        <v>936</v>
      </c>
      <c r="B12" s="128"/>
      <c r="C12" s="124">
        <v>0</v>
      </c>
      <c r="D12" s="124">
        <v>0</v>
      </c>
      <c r="E12" s="128"/>
      <c r="F12" s="124">
        <v>0</v>
      </c>
      <c r="G12" s="124">
        <v>0</v>
      </c>
      <c r="H12" s="128"/>
      <c r="I12" s="124">
        <v>1</v>
      </c>
      <c r="J12" s="124">
        <v>6</v>
      </c>
      <c r="K12" s="128"/>
      <c r="L12" s="124">
        <v>1</v>
      </c>
      <c r="M12" s="124">
        <v>1</v>
      </c>
      <c r="N12" s="128"/>
      <c r="O12" s="130"/>
      <c r="P12" s="130"/>
      <c r="Q12" s="128"/>
      <c r="R12" s="124">
        <v>1</v>
      </c>
      <c r="S12" s="124">
        <v>1</v>
      </c>
      <c r="T12" s="128"/>
      <c r="U12" s="124">
        <v>3</v>
      </c>
      <c r="V12" s="124">
        <v>2</v>
      </c>
      <c r="W12" s="128"/>
      <c r="X12" s="124">
        <v>2</v>
      </c>
      <c r="Y12" s="124">
        <v>1</v>
      </c>
      <c r="Z12" s="128"/>
      <c r="AA12" s="124">
        <v>0</v>
      </c>
      <c r="AB12" s="124">
        <v>1</v>
      </c>
      <c r="AC12" s="128"/>
      <c r="AD12" s="124">
        <v>0</v>
      </c>
      <c r="AE12" s="124">
        <v>3</v>
      </c>
      <c r="AF12" s="128"/>
      <c r="AG12" s="124">
        <v>2</v>
      </c>
      <c r="AH12" s="124">
        <v>2</v>
      </c>
      <c r="AI12" s="128"/>
      <c r="AJ12" s="124">
        <v>0</v>
      </c>
      <c r="AK12" s="124">
        <v>1</v>
      </c>
      <c r="AL12" s="128"/>
      <c r="AM12"/>
      <c r="AN12" s="124">
        <f t="shared" si="0"/>
        <v>10</v>
      </c>
      <c r="AO12" s="124">
        <f t="shared" si="0"/>
        <v>18</v>
      </c>
    </row>
    <row r="13" spans="1:41" ht="3" customHeight="1" x14ac:dyDescent="0.25">
      <c r="A13" s="127"/>
      <c r="B13" s="128"/>
      <c r="C13" s="127"/>
      <c r="D13" s="127"/>
      <c r="E13" s="128"/>
      <c r="F13" s="127"/>
      <c r="G13" s="127"/>
      <c r="H13" s="128"/>
      <c r="I13" s="127"/>
      <c r="J13" s="127"/>
      <c r="K13" s="128"/>
      <c r="L13" s="127"/>
      <c r="M13" s="127"/>
      <c r="N13" s="128"/>
      <c r="O13" s="127"/>
      <c r="P13" s="127"/>
      <c r="Q13" s="128"/>
      <c r="R13" s="127"/>
      <c r="S13" s="127"/>
      <c r="T13" s="128"/>
      <c r="U13" s="127"/>
      <c r="V13" s="127"/>
      <c r="W13" s="128"/>
      <c r="X13" s="127"/>
      <c r="Y13" s="127"/>
      <c r="Z13" s="128"/>
      <c r="AA13" s="127"/>
      <c r="AB13" s="127"/>
      <c r="AC13" s="128"/>
      <c r="AD13" s="127"/>
      <c r="AE13" s="127"/>
      <c r="AF13" s="128"/>
      <c r="AG13" s="127"/>
      <c r="AH13" s="127"/>
      <c r="AI13" s="128"/>
      <c r="AJ13" s="127"/>
      <c r="AK13" s="127"/>
      <c r="AL13" s="128"/>
      <c r="AM13"/>
      <c r="AN13" s="127"/>
      <c r="AO13" s="127"/>
    </row>
    <row r="14" spans="1:41" ht="15" x14ac:dyDescent="0.25">
      <c r="A14" s="124" t="s">
        <v>937</v>
      </c>
      <c r="B14" s="128"/>
      <c r="C14" s="124">
        <v>1</v>
      </c>
      <c r="D14" s="124">
        <v>2</v>
      </c>
      <c r="E14" s="128"/>
      <c r="F14" s="124">
        <v>0</v>
      </c>
      <c r="G14" s="124">
        <v>0</v>
      </c>
      <c r="H14" s="128"/>
      <c r="I14" s="124">
        <v>2</v>
      </c>
      <c r="J14" s="124">
        <v>0</v>
      </c>
      <c r="K14" s="128"/>
      <c r="L14" s="124">
        <v>2</v>
      </c>
      <c r="M14" s="124">
        <v>3</v>
      </c>
      <c r="N14" s="128"/>
      <c r="O14" s="124">
        <v>1</v>
      </c>
      <c r="P14" s="124">
        <v>1</v>
      </c>
      <c r="Q14" s="128"/>
      <c r="R14" s="130"/>
      <c r="S14" s="130"/>
      <c r="T14" s="128"/>
      <c r="U14" s="124">
        <v>3</v>
      </c>
      <c r="V14" s="124">
        <v>1</v>
      </c>
      <c r="W14" s="128"/>
      <c r="X14" s="124">
        <v>2</v>
      </c>
      <c r="Y14" s="124">
        <v>1</v>
      </c>
      <c r="Z14" s="128"/>
      <c r="AA14" s="124">
        <v>2</v>
      </c>
      <c r="AB14" s="124">
        <v>0</v>
      </c>
      <c r="AC14" s="128"/>
      <c r="AD14" s="124">
        <v>2</v>
      </c>
      <c r="AE14" s="124">
        <v>4</v>
      </c>
      <c r="AF14" s="128"/>
      <c r="AG14" s="124">
        <v>1</v>
      </c>
      <c r="AH14" s="124">
        <v>0</v>
      </c>
      <c r="AI14" s="128"/>
      <c r="AJ14" s="124">
        <v>1</v>
      </c>
      <c r="AK14" s="124">
        <v>0</v>
      </c>
      <c r="AL14" s="128"/>
      <c r="AM14"/>
      <c r="AN14" s="124">
        <f t="shared" si="0"/>
        <v>17</v>
      </c>
      <c r="AO14" s="124">
        <f t="shared" si="0"/>
        <v>12</v>
      </c>
    </row>
    <row r="15" spans="1:41" ht="3" customHeight="1" x14ac:dyDescent="0.25">
      <c r="A15" s="127"/>
      <c r="B15" s="128"/>
      <c r="C15" s="127"/>
      <c r="D15" s="127"/>
      <c r="E15" s="128"/>
      <c r="F15" s="127"/>
      <c r="G15" s="127"/>
      <c r="H15" s="128"/>
      <c r="I15" s="127"/>
      <c r="J15" s="127"/>
      <c r="K15" s="128"/>
      <c r="L15" s="127"/>
      <c r="M15" s="127"/>
      <c r="N15" s="128"/>
      <c r="O15" s="127"/>
      <c r="P15" s="127"/>
      <c r="Q15" s="128"/>
      <c r="R15" s="127"/>
      <c r="S15" s="127"/>
      <c r="T15" s="128"/>
      <c r="U15" s="127"/>
      <c r="V15" s="127"/>
      <c r="W15" s="128"/>
      <c r="X15" s="127"/>
      <c r="Y15" s="127"/>
      <c r="Z15" s="128"/>
      <c r="AA15" s="127"/>
      <c r="AB15" s="127"/>
      <c r="AC15" s="128"/>
      <c r="AD15" s="127"/>
      <c r="AE15" s="127"/>
      <c r="AF15" s="128"/>
      <c r="AG15" s="127"/>
      <c r="AH15" s="127"/>
      <c r="AI15" s="128"/>
      <c r="AJ15" s="127"/>
      <c r="AK15" s="127"/>
      <c r="AL15" s="128"/>
      <c r="AM15"/>
      <c r="AN15" s="127"/>
      <c r="AO15" s="127"/>
    </row>
    <row r="16" spans="1:41" ht="15" x14ac:dyDescent="0.25">
      <c r="A16" s="124" t="s">
        <v>938</v>
      </c>
      <c r="B16" s="128"/>
      <c r="C16" s="124">
        <v>0</v>
      </c>
      <c r="D16" s="124">
        <v>1</v>
      </c>
      <c r="E16" s="128"/>
      <c r="F16" s="124">
        <v>2</v>
      </c>
      <c r="G16" s="124">
        <v>2</v>
      </c>
      <c r="H16" s="128"/>
      <c r="I16" s="124">
        <v>2</v>
      </c>
      <c r="J16" s="124">
        <v>3</v>
      </c>
      <c r="K16" s="128"/>
      <c r="L16" s="124">
        <v>0</v>
      </c>
      <c r="M16" s="124">
        <v>2</v>
      </c>
      <c r="N16" s="128"/>
      <c r="O16" s="124">
        <v>2</v>
      </c>
      <c r="P16" s="124">
        <v>3</v>
      </c>
      <c r="Q16" s="128"/>
      <c r="R16" s="124">
        <v>1</v>
      </c>
      <c r="S16" s="124">
        <v>3</v>
      </c>
      <c r="T16" s="128"/>
      <c r="U16" s="130"/>
      <c r="V16" s="130"/>
      <c r="W16" s="128"/>
      <c r="X16" s="124">
        <v>2</v>
      </c>
      <c r="Y16" s="124">
        <v>1</v>
      </c>
      <c r="Z16" s="128"/>
      <c r="AA16" s="131">
        <v>3</v>
      </c>
      <c r="AB16" s="131">
        <v>0</v>
      </c>
      <c r="AC16" s="128"/>
      <c r="AD16" s="124">
        <v>0</v>
      </c>
      <c r="AE16" s="124">
        <v>1</v>
      </c>
      <c r="AF16" s="128"/>
      <c r="AG16" s="124">
        <v>3</v>
      </c>
      <c r="AH16" s="124">
        <v>2</v>
      </c>
      <c r="AI16" s="128"/>
      <c r="AJ16" s="124">
        <v>1</v>
      </c>
      <c r="AK16" s="124">
        <v>1</v>
      </c>
      <c r="AL16" s="128"/>
      <c r="AM16"/>
      <c r="AN16" s="124">
        <f t="shared" si="0"/>
        <v>16</v>
      </c>
      <c r="AO16" s="124">
        <f t="shared" si="0"/>
        <v>19</v>
      </c>
    </row>
    <row r="17" spans="1:41" ht="3" customHeight="1" x14ac:dyDescent="0.25">
      <c r="A17" s="127"/>
      <c r="B17" s="128"/>
      <c r="C17" s="127"/>
      <c r="D17" s="127"/>
      <c r="E17" s="128"/>
      <c r="F17" s="127"/>
      <c r="G17" s="127"/>
      <c r="H17" s="128"/>
      <c r="I17" s="127"/>
      <c r="J17" s="127"/>
      <c r="K17" s="128"/>
      <c r="L17" s="127"/>
      <c r="M17" s="127"/>
      <c r="N17" s="128"/>
      <c r="O17" s="127"/>
      <c r="P17" s="127"/>
      <c r="Q17" s="128"/>
      <c r="R17" s="127"/>
      <c r="S17" s="127"/>
      <c r="T17" s="128"/>
      <c r="U17" s="127"/>
      <c r="V17" s="127"/>
      <c r="W17" s="128"/>
      <c r="X17" s="127"/>
      <c r="Y17" s="127"/>
      <c r="Z17" s="128"/>
      <c r="AA17" s="127"/>
      <c r="AB17" s="127"/>
      <c r="AC17" s="128"/>
      <c r="AD17" s="127"/>
      <c r="AE17" s="127"/>
      <c r="AF17" s="128"/>
      <c r="AG17" s="127"/>
      <c r="AH17" s="127"/>
      <c r="AI17" s="128"/>
      <c r="AJ17" s="127"/>
      <c r="AK17" s="127"/>
      <c r="AL17" s="128"/>
      <c r="AM17"/>
      <c r="AN17" s="127"/>
      <c r="AO17" s="127"/>
    </row>
    <row r="18" spans="1:41" ht="15" x14ac:dyDescent="0.25">
      <c r="A18" s="124" t="s">
        <v>939</v>
      </c>
      <c r="B18" s="128"/>
      <c r="C18" s="124">
        <v>0</v>
      </c>
      <c r="D18" s="124">
        <v>0</v>
      </c>
      <c r="E18" s="128"/>
      <c r="F18" s="124">
        <v>0</v>
      </c>
      <c r="G18" s="124">
        <v>0</v>
      </c>
      <c r="H18" s="128"/>
      <c r="I18" s="124">
        <v>0</v>
      </c>
      <c r="J18" s="124">
        <v>4</v>
      </c>
      <c r="K18" s="128"/>
      <c r="L18" s="124">
        <v>2</v>
      </c>
      <c r="M18" s="124">
        <v>0</v>
      </c>
      <c r="N18" s="128"/>
      <c r="O18" s="124">
        <v>1</v>
      </c>
      <c r="P18" s="124">
        <v>2</v>
      </c>
      <c r="Q18" s="128"/>
      <c r="R18" s="124">
        <v>1</v>
      </c>
      <c r="S18" s="124">
        <v>2</v>
      </c>
      <c r="T18" s="128"/>
      <c r="U18" s="124">
        <v>1</v>
      </c>
      <c r="V18" s="124">
        <v>2</v>
      </c>
      <c r="W18" s="128"/>
      <c r="X18" s="130"/>
      <c r="Y18" s="130"/>
      <c r="Z18" s="128"/>
      <c r="AA18" s="124">
        <v>0</v>
      </c>
      <c r="AB18" s="124">
        <v>1</v>
      </c>
      <c r="AC18" s="128"/>
      <c r="AD18" s="124">
        <v>3</v>
      </c>
      <c r="AE18" s="124">
        <v>1</v>
      </c>
      <c r="AF18" s="128"/>
      <c r="AG18" s="124">
        <v>1</v>
      </c>
      <c r="AH18" s="124">
        <v>3</v>
      </c>
      <c r="AI18" s="128"/>
      <c r="AJ18" s="124">
        <v>2</v>
      </c>
      <c r="AK18" s="124">
        <v>1</v>
      </c>
      <c r="AL18" s="128"/>
      <c r="AM18"/>
      <c r="AN18" s="124">
        <f t="shared" si="0"/>
        <v>11</v>
      </c>
      <c r="AO18" s="124">
        <f t="shared" si="0"/>
        <v>16</v>
      </c>
    </row>
    <row r="19" spans="1:41" ht="3" customHeight="1" x14ac:dyDescent="0.25">
      <c r="A19" s="127"/>
      <c r="B19" s="128"/>
      <c r="C19" s="127"/>
      <c r="D19" s="127"/>
      <c r="E19" s="128"/>
      <c r="F19" s="127"/>
      <c r="G19" s="127"/>
      <c r="H19" s="128"/>
      <c r="I19" s="127"/>
      <c r="J19" s="127"/>
      <c r="K19" s="128"/>
      <c r="L19" s="127"/>
      <c r="M19" s="127"/>
      <c r="N19" s="128"/>
      <c r="O19" s="127"/>
      <c r="P19" s="127"/>
      <c r="Q19" s="128"/>
      <c r="R19" s="127"/>
      <c r="S19" s="127"/>
      <c r="T19" s="128"/>
      <c r="U19" s="127"/>
      <c r="V19" s="127"/>
      <c r="W19" s="128"/>
      <c r="X19" s="127"/>
      <c r="Y19" s="127"/>
      <c r="Z19" s="128"/>
      <c r="AA19" s="127"/>
      <c r="AB19" s="127"/>
      <c r="AC19" s="128"/>
      <c r="AD19" s="127"/>
      <c r="AE19" s="127"/>
      <c r="AF19" s="128"/>
      <c r="AG19" s="127"/>
      <c r="AH19" s="127"/>
      <c r="AI19" s="128"/>
      <c r="AJ19" s="127"/>
      <c r="AK19" s="127"/>
      <c r="AL19" s="128"/>
      <c r="AM19"/>
      <c r="AN19" s="127"/>
      <c r="AO19" s="127"/>
    </row>
    <row r="20" spans="1:41" ht="15" x14ac:dyDescent="0.25">
      <c r="A20" s="124" t="s">
        <v>940</v>
      </c>
      <c r="B20" s="128"/>
      <c r="C20" s="124">
        <v>0</v>
      </c>
      <c r="D20" s="124">
        <v>0</v>
      </c>
      <c r="E20" s="128"/>
      <c r="F20" s="124">
        <v>0</v>
      </c>
      <c r="G20" s="124">
        <v>1</v>
      </c>
      <c r="H20" s="128"/>
      <c r="I20" s="124">
        <v>1</v>
      </c>
      <c r="J20" s="124">
        <v>0</v>
      </c>
      <c r="K20" s="128"/>
      <c r="L20" s="124">
        <v>2</v>
      </c>
      <c r="M20" s="124">
        <v>3</v>
      </c>
      <c r="N20" s="128"/>
      <c r="O20" s="124">
        <v>1</v>
      </c>
      <c r="P20" s="124">
        <v>0</v>
      </c>
      <c r="Q20" s="128"/>
      <c r="R20" s="124">
        <v>0</v>
      </c>
      <c r="S20" s="124">
        <v>2</v>
      </c>
      <c r="T20" s="128"/>
      <c r="U20" s="124">
        <v>0</v>
      </c>
      <c r="V20" s="124">
        <v>3</v>
      </c>
      <c r="W20" s="128"/>
      <c r="X20" s="124">
        <v>1</v>
      </c>
      <c r="Y20" s="124">
        <v>0</v>
      </c>
      <c r="Z20" s="128"/>
      <c r="AA20" s="130"/>
      <c r="AB20" s="130"/>
      <c r="AC20" s="128"/>
      <c r="AD20" s="124">
        <v>2</v>
      </c>
      <c r="AE20" s="124">
        <v>1</v>
      </c>
      <c r="AF20" s="128"/>
      <c r="AG20" s="124">
        <v>0</v>
      </c>
      <c r="AH20" s="124">
        <v>1</v>
      </c>
      <c r="AI20" s="128"/>
      <c r="AJ20" s="124">
        <v>0</v>
      </c>
      <c r="AK20" s="124">
        <v>0</v>
      </c>
      <c r="AL20" s="128"/>
      <c r="AM20"/>
      <c r="AN20" s="124">
        <f t="shared" si="0"/>
        <v>7</v>
      </c>
      <c r="AO20" s="124">
        <f t="shared" si="0"/>
        <v>11</v>
      </c>
    </row>
    <row r="21" spans="1:41" ht="3" customHeight="1" x14ac:dyDescent="0.25">
      <c r="A21" s="127"/>
      <c r="B21" s="128"/>
      <c r="C21" s="127"/>
      <c r="D21" s="127"/>
      <c r="E21" s="128"/>
      <c r="F21" s="127"/>
      <c r="G21" s="127"/>
      <c r="H21" s="128"/>
      <c r="I21" s="127"/>
      <c r="J21" s="127"/>
      <c r="K21" s="128"/>
      <c r="L21" s="127"/>
      <c r="M21" s="127"/>
      <c r="N21" s="128"/>
      <c r="O21" s="127"/>
      <c r="P21" s="127"/>
      <c r="Q21" s="128"/>
      <c r="R21" s="127"/>
      <c r="S21" s="127"/>
      <c r="T21" s="128"/>
      <c r="U21" s="127"/>
      <c r="V21" s="127"/>
      <c r="W21" s="128"/>
      <c r="X21" s="127"/>
      <c r="Y21" s="127"/>
      <c r="Z21" s="128"/>
      <c r="AA21" s="127"/>
      <c r="AB21" s="127"/>
      <c r="AC21" s="128"/>
      <c r="AD21" s="127"/>
      <c r="AE21" s="127"/>
      <c r="AF21" s="128"/>
      <c r="AG21" s="127"/>
      <c r="AH21" s="127"/>
      <c r="AI21" s="128"/>
      <c r="AJ21" s="127"/>
      <c r="AK21" s="127"/>
      <c r="AL21" s="128"/>
      <c r="AM21"/>
      <c r="AN21" s="127"/>
      <c r="AO21" s="127"/>
    </row>
    <row r="22" spans="1:41" ht="15" x14ac:dyDescent="0.25">
      <c r="A22" s="124" t="s">
        <v>941</v>
      </c>
      <c r="B22" s="128"/>
      <c r="C22" s="124">
        <v>1</v>
      </c>
      <c r="D22" s="124">
        <v>1</v>
      </c>
      <c r="E22" s="128"/>
      <c r="F22" s="124">
        <v>1</v>
      </c>
      <c r="G22" s="124">
        <v>0</v>
      </c>
      <c r="H22" s="128"/>
      <c r="I22" s="124">
        <v>1</v>
      </c>
      <c r="J22" s="124">
        <v>2</v>
      </c>
      <c r="K22" s="128"/>
      <c r="L22" s="124">
        <v>3</v>
      </c>
      <c r="M22" s="124">
        <v>2</v>
      </c>
      <c r="N22" s="128"/>
      <c r="O22" s="131">
        <v>3</v>
      </c>
      <c r="P22" s="131">
        <v>0</v>
      </c>
      <c r="Q22" s="128"/>
      <c r="R22" s="124">
        <v>4</v>
      </c>
      <c r="S22" s="124">
        <v>2</v>
      </c>
      <c r="T22" s="128"/>
      <c r="U22" s="124">
        <v>1</v>
      </c>
      <c r="V22" s="124">
        <v>0</v>
      </c>
      <c r="W22" s="128"/>
      <c r="X22" s="124">
        <v>1</v>
      </c>
      <c r="Y22" s="124">
        <v>3</v>
      </c>
      <c r="Z22" s="128"/>
      <c r="AA22" s="124">
        <v>1</v>
      </c>
      <c r="AB22" s="124">
        <v>2</v>
      </c>
      <c r="AC22" s="128"/>
      <c r="AD22" s="130"/>
      <c r="AE22" s="130"/>
      <c r="AF22" s="128"/>
      <c r="AG22" s="124">
        <v>1</v>
      </c>
      <c r="AH22" s="124">
        <v>0</v>
      </c>
      <c r="AI22" s="128"/>
      <c r="AJ22" s="131">
        <v>4</v>
      </c>
      <c r="AK22" s="131">
        <v>0</v>
      </c>
      <c r="AL22" s="128"/>
      <c r="AM22"/>
      <c r="AN22" s="124">
        <f t="shared" si="0"/>
        <v>21</v>
      </c>
      <c r="AO22" s="124">
        <f t="shared" si="0"/>
        <v>12</v>
      </c>
    </row>
    <row r="23" spans="1:41" ht="3" customHeight="1" x14ac:dyDescent="0.25">
      <c r="A23" s="127"/>
      <c r="B23" s="128"/>
      <c r="C23" s="127"/>
      <c r="D23" s="127"/>
      <c r="E23" s="128"/>
      <c r="F23" s="127"/>
      <c r="G23" s="127"/>
      <c r="H23" s="128"/>
      <c r="I23" s="127"/>
      <c r="J23" s="127"/>
      <c r="K23" s="128"/>
      <c r="L23" s="127"/>
      <c r="M23" s="127"/>
      <c r="N23" s="128"/>
      <c r="O23" s="127"/>
      <c r="P23" s="127"/>
      <c r="Q23" s="128"/>
      <c r="R23" s="127"/>
      <c r="S23" s="127"/>
      <c r="T23" s="128"/>
      <c r="U23" s="127"/>
      <c r="V23" s="127"/>
      <c r="W23" s="128"/>
      <c r="X23" s="127"/>
      <c r="Y23" s="127"/>
      <c r="Z23" s="128"/>
      <c r="AA23" s="127"/>
      <c r="AB23" s="127"/>
      <c r="AC23" s="128"/>
      <c r="AD23" s="127"/>
      <c r="AE23" s="127"/>
      <c r="AF23" s="128"/>
      <c r="AG23" s="127"/>
      <c r="AH23" s="127"/>
      <c r="AI23" s="128"/>
      <c r="AJ23" s="127"/>
      <c r="AK23" s="127"/>
      <c r="AL23" s="128"/>
      <c r="AM23"/>
      <c r="AN23" s="127"/>
      <c r="AO23" s="127"/>
    </row>
    <row r="24" spans="1:41" ht="15" x14ac:dyDescent="0.25">
      <c r="A24" s="124" t="s">
        <v>942</v>
      </c>
      <c r="B24" s="128"/>
      <c r="C24" s="124">
        <v>1</v>
      </c>
      <c r="D24" s="124">
        <v>2</v>
      </c>
      <c r="E24" s="128"/>
      <c r="F24" s="124">
        <v>1</v>
      </c>
      <c r="G24" s="124">
        <v>0</v>
      </c>
      <c r="H24" s="128"/>
      <c r="I24" s="124">
        <v>1</v>
      </c>
      <c r="J24" s="124">
        <v>2</v>
      </c>
      <c r="K24" s="128"/>
      <c r="L24" s="124">
        <v>1</v>
      </c>
      <c r="M24" s="124">
        <v>1</v>
      </c>
      <c r="N24" s="128"/>
      <c r="O24" s="124">
        <v>2</v>
      </c>
      <c r="P24" s="124">
        <v>2</v>
      </c>
      <c r="Q24" s="128"/>
      <c r="R24" s="124">
        <v>0</v>
      </c>
      <c r="S24" s="124">
        <v>1</v>
      </c>
      <c r="T24" s="128"/>
      <c r="U24" s="124">
        <v>2</v>
      </c>
      <c r="V24" s="124">
        <v>3</v>
      </c>
      <c r="W24" s="128"/>
      <c r="X24" s="124">
        <v>3</v>
      </c>
      <c r="Y24" s="124">
        <v>1</v>
      </c>
      <c r="Z24" s="128"/>
      <c r="AA24" s="124">
        <v>1</v>
      </c>
      <c r="AB24" s="124">
        <v>0</v>
      </c>
      <c r="AC24" s="128"/>
      <c r="AD24" s="124">
        <v>0</v>
      </c>
      <c r="AE24" s="124">
        <v>1</v>
      </c>
      <c r="AF24" s="128"/>
      <c r="AG24" s="130"/>
      <c r="AH24" s="130"/>
      <c r="AI24" s="128"/>
      <c r="AJ24" s="124">
        <v>2</v>
      </c>
      <c r="AK24" s="124">
        <v>2</v>
      </c>
      <c r="AL24" s="128"/>
      <c r="AM24"/>
      <c r="AN24" s="124">
        <f t="shared" si="0"/>
        <v>14</v>
      </c>
      <c r="AO24" s="124">
        <f t="shared" si="0"/>
        <v>15</v>
      </c>
    </row>
    <row r="25" spans="1:41" ht="3" customHeight="1" x14ac:dyDescent="0.25">
      <c r="A25" s="127"/>
      <c r="B25" s="128"/>
      <c r="C25" s="127"/>
      <c r="D25" s="127"/>
      <c r="E25" s="128"/>
      <c r="F25" s="127"/>
      <c r="G25" s="127"/>
      <c r="H25" s="128"/>
      <c r="I25" s="127"/>
      <c r="J25" s="127"/>
      <c r="K25" s="128"/>
      <c r="L25" s="127"/>
      <c r="M25" s="127"/>
      <c r="N25" s="128"/>
      <c r="O25" s="127"/>
      <c r="P25" s="127"/>
      <c r="Q25" s="128"/>
      <c r="R25" s="127"/>
      <c r="S25" s="127"/>
      <c r="T25" s="128"/>
      <c r="U25" s="127"/>
      <c r="V25" s="127"/>
      <c r="W25" s="128"/>
      <c r="X25" s="127"/>
      <c r="Y25" s="127"/>
      <c r="Z25" s="128"/>
      <c r="AA25" s="127"/>
      <c r="AB25" s="127"/>
      <c r="AC25" s="128"/>
      <c r="AD25" s="127"/>
      <c r="AE25" s="127"/>
      <c r="AF25" s="128"/>
      <c r="AG25" s="127"/>
      <c r="AH25" s="127"/>
      <c r="AI25" s="128"/>
      <c r="AJ25" s="127"/>
      <c r="AK25" s="127"/>
      <c r="AL25" s="128"/>
      <c r="AM25"/>
      <c r="AN25" s="127"/>
      <c r="AO25" s="127"/>
    </row>
    <row r="26" spans="1:41" ht="15" x14ac:dyDescent="0.25">
      <c r="A26" s="124" t="s">
        <v>943</v>
      </c>
      <c r="B26" s="128"/>
      <c r="C26" s="124">
        <v>0</v>
      </c>
      <c r="D26" s="124">
        <v>3</v>
      </c>
      <c r="E26" s="128"/>
      <c r="F26" s="124">
        <v>0</v>
      </c>
      <c r="G26" s="124">
        <v>1</v>
      </c>
      <c r="H26" s="128"/>
      <c r="I26" s="124">
        <v>1</v>
      </c>
      <c r="J26" s="124">
        <v>0</v>
      </c>
      <c r="K26" s="128"/>
      <c r="L26" s="131">
        <v>3</v>
      </c>
      <c r="M26" s="131">
        <v>0</v>
      </c>
      <c r="N26" s="128"/>
      <c r="O26" s="124">
        <v>1</v>
      </c>
      <c r="P26" s="124">
        <v>0</v>
      </c>
      <c r="Q26" s="128"/>
      <c r="R26" s="124">
        <v>0</v>
      </c>
      <c r="S26" s="124">
        <v>1</v>
      </c>
      <c r="T26" s="128"/>
      <c r="U26" s="124">
        <v>1</v>
      </c>
      <c r="V26" s="124">
        <v>1</v>
      </c>
      <c r="W26" s="128"/>
      <c r="X26" s="124">
        <v>1</v>
      </c>
      <c r="Y26" s="124">
        <v>2</v>
      </c>
      <c r="Z26" s="128"/>
      <c r="AA26" s="124">
        <v>0</v>
      </c>
      <c r="AB26" s="124">
        <v>0</v>
      </c>
      <c r="AC26" s="128"/>
      <c r="AD26" s="124">
        <v>0</v>
      </c>
      <c r="AE26" s="124">
        <v>4</v>
      </c>
      <c r="AF26" s="128"/>
      <c r="AG26" s="124">
        <v>2</v>
      </c>
      <c r="AH26" s="124">
        <v>2</v>
      </c>
      <c r="AI26" s="128"/>
      <c r="AJ26" s="130"/>
      <c r="AK26" s="130"/>
      <c r="AL26" s="128"/>
      <c r="AM26"/>
      <c r="AN26" s="124">
        <f t="shared" si="0"/>
        <v>9</v>
      </c>
      <c r="AO26" s="124">
        <f t="shared" si="0"/>
        <v>14</v>
      </c>
    </row>
    <row r="27" spans="1:41" ht="3" customHeight="1" x14ac:dyDescent="0.25">
      <c r="A27" s="127"/>
      <c r="B27" s="128"/>
      <c r="C27" s="127"/>
      <c r="D27" s="127"/>
      <c r="E27" s="128"/>
      <c r="F27" s="127"/>
      <c r="G27" s="127"/>
      <c r="H27" s="128"/>
      <c r="I27" s="127"/>
      <c r="J27" s="127"/>
      <c r="K27" s="128"/>
      <c r="L27" s="127"/>
      <c r="M27" s="127"/>
      <c r="N27" s="128"/>
      <c r="O27" s="127"/>
      <c r="P27" s="127"/>
      <c r="Q27" s="128"/>
      <c r="R27" s="127"/>
      <c r="S27" s="127"/>
      <c r="T27" s="128"/>
      <c r="U27" s="127"/>
      <c r="V27" s="127"/>
      <c r="W27" s="128"/>
      <c r="X27" s="127"/>
      <c r="Y27" s="127"/>
      <c r="Z27" s="128"/>
      <c r="AA27" s="127"/>
      <c r="AB27" s="127"/>
      <c r="AC27" s="128"/>
      <c r="AD27" s="127"/>
      <c r="AE27" s="127"/>
      <c r="AF27" s="128"/>
      <c r="AG27" s="127"/>
      <c r="AH27" s="127"/>
      <c r="AI27" s="128"/>
      <c r="AJ27" s="127"/>
      <c r="AK27" s="127"/>
      <c r="AL27" s="128"/>
      <c r="AM27"/>
      <c r="AN27" s="129"/>
      <c r="AO27" s="129"/>
    </row>
    <row r="28" spans="1:41" ht="15" x14ac:dyDescent="0.25">
      <c r="A28" s="124"/>
      <c r="C28" s="124"/>
      <c r="D28" s="124"/>
      <c r="F28" s="124"/>
      <c r="G28" s="124"/>
      <c r="I28" s="124"/>
      <c r="J28" s="124"/>
      <c r="L28" s="124"/>
      <c r="M28" s="124"/>
      <c r="O28" s="124"/>
      <c r="P28" s="124"/>
      <c r="R28" s="124"/>
      <c r="S28" s="124"/>
      <c r="U28" s="124"/>
      <c r="V28" s="124"/>
      <c r="X28" s="124"/>
      <c r="Y28" s="124"/>
      <c r="AA28" s="124"/>
      <c r="AB28" s="124"/>
      <c r="AD28" s="124"/>
      <c r="AE28" s="124"/>
      <c r="AG28" s="124"/>
      <c r="AH28" s="124"/>
      <c r="AJ28" s="124"/>
      <c r="AK28" s="124"/>
      <c r="AM28"/>
      <c r="AN28" s="37"/>
      <c r="AO28" s="37"/>
    </row>
    <row r="29" spans="1:41" ht="15" x14ac:dyDescent="0.25">
      <c r="A29" s="124"/>
      <c r="C29" s="124"/>
      <c r="D29" s="124"/>
      <c r="F29" s="124"/>
      <c r="G29" s="124"/>
      <c r="I29" s="124"/>
      <c r="J29" s="124"/>
      <c r="L29" s="124"/>
      <c r="M29" s="124"/>
      <c r="O29" s="124"/>
      <c r="P29" s="124"/>
      <c r="R29" s="124"/>
      <c r="S29" s="124"/>
      <c r="U29" s="124"/>
      <c r="V29" s="124"/>
      <c r="X29" s="124"/>
      <c r="Y29" s="124"/>
      <c r="AA29" s="124"/>
      <c r="AB29" s="124"/>
      <c r="AD29" s="124"/>
      <c r="AE29" s="124"/>
      <c r="AG29" s="124"/>
      <c r="AH29" s="124"/>
      <c r="AJ29" s="124"/>
      <c r="AK29" s="124"/>
      <c r="AM29"/>
      <c r="AN29" s="126">
        <f>SUM(AN4:AN26)</f>
        <v>166</v>
      </c>
      <c r="AO29" s="126">
        <f>SUM(AO4:AO26)</f>
        <v>166</v>
      </c>
    </row>
    <row r="30" spans="1:41" ht="15" x14ac:dyDescent="0.25">
      <c r="A30" s="132" t="s">
        <v>944</v>
      </c>
      <c r="C30" s="124"/>
      <c r="D30" s="124"/>
      <c r="F30" s="124"/>
      <c r="G30" s="124"/>
      <c r="I30" s="124"/>
      <c r="J30" s="124"/>
      <c r="L30" s="124"/>
      <c r="M30" s="124"/>
      <c r="O30" s="124"/>
      <c r="P30" s="124"/>
      <c r="R30" s="124"/>
      <c r="S30" s="124"/>
      <c r="U30" s="124"/>
      <c r="V30" s="124"/>
      <c r="X30" s="124"/>
      <c r="Y30" s="124"/>
      <c r="AA30" s="124"/>
      <c r="AB30" s="124"/>
      <c r="AD30" s="124"/>
      <c r="AE30" s="124"/>
      <c r="AG30" s="124"/>
      <c r="AH30" s="124"/>
      <c r="AJ30" s="124"/>
      <c r="AK30" s="124"/>
      <c r="AM30"/>
      <c r="AN30" s="37"/>
      <c r="AO30" s="37"/>
    </row>
    <row r="31" spans="1:41" ht="15" x14ac:dyDescent="0.25">
      <c r="A31" s="124"/>
      <c r="C31" s="124"/>
      <c r="D31" s="124"/>
      <c r="F31" s="124"/>
      <c r="G31" s="124"/>
      <c r="I31" s="124"/>
      <c r="J31" s="124"/>
      <c r="L31" s="124"/>
      <c r="M31" s="124"/>
      <c r="O31" s="124"/>
      <c r="P31" s="124"/>
      <c r="R31" s="124"/>
      <c r="S31" s="124"/>
      <c r="U31" s="124"/>
      <c r="V31" s="124"/>
      <c r="X31" s="124"/>
      <c r="Y31" s="124"/>
      <c r="AA31" s="124"/>
      <c r="AB31" s="124"/>
      <c r="AD31" s="124"/>
      <c r="AE31" s="124"/>
      <c r="AG31" s="124"/>
      <c r="AH31" s="124"/>
      <c r="AJ31" s="124"/>
      <c r="AK31" s="124"/>
      <c r="AM31"/>
      <c r="AN31" s="37"/>
      <c r="AO31" s="37"/>
    </row>
    <row r="32" spans="1:41" ht="15" x14ac:dyDescent="0.25">
      <c r="A32" s="124"/>
      <c r="C32" s="124"/>
      <c r="D32" s="124"/>
      <c r="F32" s="124"/>
      <c r="G32" s="124"/>
      <c r="I32" s="124"/>
      <c r="J32" s="124"/>
      <c r="L32" s="124"/>
      <c r="M32" s="124"/>
      <c r="O32" s="124"/>
      <c r="P32" s="124"/>
      <c r="R32" s="124"/>
      <c r="S32" s="124"/>
      <c r="U32" s="124"/>
      <c r="V32" s="124"/>
      <c r="X32" s="124"/>
      <c r="Y32" s="124"/>
      <c r="AA32" s="124"/>
      <c r="AB32" s="124"/>
      <c r="AD32" s="124"/>
      <c r="AE32" s="124"/>
      <c r="AG32" s="124"/>
      <c r="AH32" s="124"/>
      <c r="AJ32" s="124"/>
      <c r="AK32" s="124"/>
      <c r="AM32"/>
      <c r="AN32" s="37"/>
      <c r="AO32" s="37"/>
    </row>
    <row r="33" spans="1:41" ht="15" x14ac:dyDescent="0.25">
      <c r="A33" s="124"/>
      <c r="C33" s="124"/>
      <c r="D33" s="124"/>
      <c r="F33" s="124"/>
      <c r="G33" s="124"/>
      <c r="I33" s="124"/>
      <c r="J33" s="124"/>
      <c r="L33" s="124"/>
      <c r="M33" s="124"/>
      <c r="O33" s="124"/>
      <c r="P33" s="124"/>
      <c r="R33" s="124"/>
      <c r="S33" s="124"/>
      <c r="U33" s="124"/>
      <c r="V33" s="124"/>
      <c r="X33" s="124"/>
      <c r="Y33" s="124"/>
      <c r="AA33" s="124"/>
      <c r="AB33" s="124"/>
      <c r="AD33" s="124"/>
      <c r="AE33" s="124"/>
      <c r="AG33" s="124"/>
      <c r="AH33" s="124"/>
      <c r="AJ33" s="124"/>
      <c r="AK33" s="124"/>
      <c r="AM33"/>
      <c r="AN33" s="37"/>
      <c r="AO33" s="37"/>
    </row>
    <row r="34" spans="1:41" ht="15" x14ac:dyDescent="0.25">
      <c r="A34" s="124"/>
      <c r="C34" s="124"/>
      <c r="D34" s="124"/>
      <c r="F34" s="124"/>
      <c r="G34" s="124"/>
      <c r="I34" s="124"/>
      <c r="J34" s="124"/>
      <c r="L34" s="124"/>
      <c r="M34" s="124"/>
      <c r="O34" s="124"/>
      <c r="P34" s="124"/>
      <c r="R34" s="124"/>
      <c r="S34" s="124"/>
      <c r="U34" s="124"/>
      <c r="V34" s="124"/>
      <c r="X34" s="124"/>
      <c r="Y34" s="124"/>
      <c r="AA34" s="124"/>
      <c r="AB34" s="124"/>
      <c r="AD34" s="124"/>
      <c r="AE34" s="124"/>
      <c r="AG34" s="124"/>
      <c r="AH34" s="124"/>
      <c r="AJ34" s="124"/>
      <c r="AK34" s="124"/>
      <c r="AM34"/>
      <c r="AN34" s="37"/>
      <c r="AO34" s="37"/>
    </row>
  </sheetData>
  <mergeCells count="13">
    <mergeCell ref="AN1:AO1"/>
    <mergeCell ref="U1:V1"/>
    <mergeCell ref="X1:Y1"/>
    <mergeCell ref="AA1:AB1"/>
    <mergeCell ref="AD1:AE1"/>
    <mergeCell ref="AG1:AH1"/>
    <mergeCell ref="AJ1:AK1"/>
    <mergeCell ref="R1:S1"/>
    <mergeCell ref="C1:D1"/>
    <mergeCell ref="F1:G1"/>
    <mergeCell ref="I1:J1"/>
    <mergeCell ref="L1:M1"/>
    <mergeCell ref="O1:P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45"/>
  <sheetViews>
    <sheetView zoomScaleNormal="100" workbookViewId="0">
      <pane xSplit="1" ySplit="1" topLeftCell="B2" activePane="bottomRight" state="frozen"/>
      <selection activeCell="N33" sqref="N33"/>
      <selection pane="topRight" activeCell="N33" sqref="N33"/>
      <selection pane="bottomLeft" activeCell="N33" sqref="N33"/>
      <selection pane="bottomRight"/>
    </sheetView>
  </sheetViews>
  <sheetFormatPr defaultRowHeight="12.75" x14ac:dyDescent="0.2"/>
  <cols>
    <col min="1" max="1" width="4.140625" style="133" bestFit="1" customWidth="1"/>
    <col min="2" max="28" width="4.7109375" style="3" customWidth="1"/>
    <col min="29" max="29" width="4.7109375" style="37" customWidth="1"/>
    <col min="30" max="32" width="4.7109375" customWidth="1"/>
    <col min="33" max="42" width="4.7109375" style="37" customWidth="1"/>
    <col min="43" max="44" width="4.7109375" style="19" customWidth="1"/>
  </cols>
  <sheetData>
    <row r="1" spans="1:46" s="12" customFormat="1" ht="12.95" customHeight="1" x14ac:dyDescent="0.2">
      <c r="A1" s="133"/>
      <c r="B1" s="10" t="s">
        <v>740</v>
      </c>
      <c r="C1" s="134" t="s">
        <v>741</v>
      </c>
      <c r="D1" s="10" t="s">
        <v>742</v>
      </c>
      <c r="E1" s="10" t="s">
        <v>743</v>
      </c>
      <c r="F1" s="135" t="s">
        <v>744</v>
      </c>
      <c r="G1" s="134" t="s">
        <v>745</v>
      </c>
      <c r="H1" s="10" t="s">
        <v>746</v>
      </c>
      <c r="I1" s="134" t="s">
        <v>747</v>
      </c>
      <c r="J1" s="10" t="s">
        <v>748</v>
      </c>
      <c r="K1" s="10" t="s">
        <v>749</v>
      </c>
      <c r="L1" s="136" t="s">
        <v>750</v>
      </c>
      <c r="M1" s="10" t="s">
        <v>751</v>
      </c>
      <c r="N1" s="10" t="s">
        <v>752</v>
      </c>
      <c r="O1" s="10" t="s">
        <v>753</v>
      </c>
      <c r="P1" s="10" t="s">
        <v>754</v>
      </c>
      <c r="Q1" s="10" t="s">
        <v>755</v>
      </c>
      <c r="R1" s="10" t="s">
        <v>759</v>
      </c>
      <c r="S1" s="10" t="s">
        <v>756</v>
      </c>
      <c r="T1" s="10" t="s">
        <v>757</v>
      </c>
      <c r="U1" s="10" t="s">
        <v>758</v>
      </c>
      <c r="V1" s="10" t="s">
        <v>760</v>
      </c>
      <c r="W1" s="10" t="s">
        <v>761</v>
      </c>
      <c r="X1" s="134" t="s">
        <v>762</v>
      </c>
      <c r="Y1" s="10" t="s">
        <v>763</v>
      </c>
      <c r="Z1" s="135" t="s">
        <v>764</v>
      </c>
      <c r="AA1" s="10" t="s">
        <v>765</v>
      </c>
      <c r="AB1" s="10" t="s">
        <v>766</v>
      </c>
      <c r="AC1" s="135" t="s">
        <v>767</v>
      </c>
      <c r="AD1" s="10" t="s">
        <v>768</v>
      </c>
      <c r="AE1" s="134" t="s">
        <v>769</v>
      </c>
      <c r="AF1" s="134" t="s">
        <v>770</v>
      </c>
      <c r="AG1" s="134" t="s">
        <v>771</v>
      </c>
      <c r="AH1" s="135" t="s">
        <v>772</v>
      </c>
      <c r="AI1" s="134" t="s">
        <v>773</v>
      </c>
      <c r="AJ1" s="135" t="s">
        <v>774</v>
      </c>
      <c r="AK1" s="10" t="s">
        <v>775</v>
      </c>
      <c r="AL1" s="135" t="s">
        <v>776</v>
      </c>
      <c r="AM1" s="134" t="s">
        <v>777</v>
      </c>
      <c r="AN1" s="134" t="s">
        <v>778</v>
      </c>
      <c r="AO1" s="134" t="s">
        <v>779</v>
      </c>
      <c r="AP1" s="134" t="s">
        <v>1946</v>
      </c>
      <c r="AQ1" s="19" t="s">
        <v>359</v>
      </c>
      <c r="AR1" s="19" t="s">
        <v>429</v>
      </c>
    </row>
    <row r="2" spans="1:46" s="12" customFormat="1" ht="12.95" customHeight="1" x14ac:dyDescent="0.2">
      <c r="A2" s="115" t="s">
        <v>740</v>
      </c>
      <c r="B2" s="137" t="s">
        <v>530</v>
      </c>
      <c r="C2" s="138" t="s">
        <v>530</v>
      </c>
      <c r="D2" s="139" t="s">
        <v>790</v>
      </c>
      <c r="E2" s="138" t="s">
        <v>530</v>
      </c>
      <c r="F2" s="138" t="s">
        <v>530</v>
      </c>
      <c r="G2" s="138" t="s">
        <v>530</v>
      </c>
      <c r="H2" s="138" t="s">
        <v>530</v>
      </c>
      <c r="I2" s="138" t="s">
        <v>530</v>
      </c>
      <c r="J2" s="138" t="s">
        <v>530</v>
      </c>
      <c r="K2" s="138" t="s">
        <v>530</v>
      </c>
      <c r="L2" s="139" t="s">
        <v>781</v>
      </c>
      <c r="M2" s="138" t="s">
        <v>530</v>
      </c>
      <c r="N2" s="138" t="s">
        <v>530</v>
      </c>
      <c r="O2" s="138" t="s">
        <v>530</v>
      </c>
      <c r="P2" s="138" t="s">
        <v>530</v>
      </c>
      <c r="Q2" s="138" t="s">
        <v>530</v>
      </c>
      <c r="R2" s="138" t="s">
        <v>530</v>
      </c>
      <c r="S2" s="138" t="s">
        <v>530</v>
      </c>
      <c r="T2" s="138" t="s">
        <v>530</v>
      </c>
      <c r="U2" s="138" t="s">
        <v>530</v>
      </c>
      <c r="V2" s="138" t="s">
        <v>530</v>
      </c>
      <c r="W2" s="138" t="s">
        <v>530</v>
      </c>
      <c r="X2" s="138" t="s">
        <v>530</v>
      </c>
      <c r="Y2" s="138" t="s">
        <v>530</v>
      </c>
      <c r="Z2" s="139" t="s">
        <v>790</v>
      </c>
      <c r="AA2" s="138" t="s">
        <v>530</v>
      </c>
      <c r="AB2" s="138" t="s">
        <v>530</v>
      </c>
      <c r="AC2" s="138" t="s">
        <v>530</v>
      </c>
      <c r="AD2" s="138" t="s">
        <v>530</v>
      </c>
      <c r="AE2" s="138" t="s">
        <v>530</v>
      </c>
      <c r="AF2" s="138" t="s">
        <v>530</v>
      </c>
      <c r="AG2" s="138" t="s">
        <v>530</v>
      </c>
      <c r="AH2" s="138" t="s">
        <v>530</v>
      </c>
      <c r="AI2" s="138" t="s">
        <v>530</v>
      </c>
      <c r="AJ2" s="138" t="s">
        <v>530</v>
      </c>
      <c r="AK2" s="138" t="s">
        <v>530</v>
      </c>
      <c r="AL2" s="138" t="s">
        <v>530</v>
      </c>
      <c r="AM2" s="138" t="s">
        <v>530</v>
      </c>
      <c r="AN2" s="138" t="s">
        <v>530</v>
      </c>
      <c r="AO2" s="138" t="s">
        <v>530</v>
      </c>
      <c r="AP2" s="138" t="s">
        <v>530</v>
      </c>
      <c r="AQ2" s="19">
        <v>1</v>
      </c>
      <c r="AR2" s="19">
        <v>2</v>
      </c>
    </row>
    <row r="3" spans="1:46" s="12" customFormat="1" ht="12.95" customHeight="1" x14ac:dyDescent="0.2">
      <c r="A3" s="140" t="s">
        <v>741</v>
      </c>
      <c r="B3" s="138" t="s">
        <v>530</v>
      </c>
      <c r="C3" s="137" t="s">
        <v>530</v>
      </c>
      <c r="D3" s="138" t="s">
        <v>530</v>
      </c>
      <c r="E3" s="138" t="s">
        <v>530</v>
      </c>
      <c r="F3" s="138" t="s">
        <v>530</v>
      </c>
      <c r="G3" s="138" t="s">
        <v>530</v>
      </c>
      <c r="H3" s="138" t="s">
        <v>530</v>
      </c>
      <c r="I3" s="138" t="s">
        <v>530</v>
      </c>
      <c r="J3" s="138" t="s">
        <v>530</v>
      </c>
      <c r="K3" s="138" t="s">
        <v>530</v>
      </c>
      <c r="L3" s="139" t="s">
        <v>790</v>
      </c>
      <c r="M3" s="138" t="s">
        <v>530</v>
      </c>
      <c r="N3" s="138" t="s">
        <v>530</v>
      </c>
      <c r="O3" s="138" t="s">
        <v>530</v>
      </c>
      <c r="P3" s="139" t="s">
        <v>786</v>
      </c>
      <c r="Q3" s="138" t="s">
        <v>530</v>
      </c>
      <c r="R3" s="139" t="s">
        <v>781</v>
      </c>
      <c r="S3" s="139" t="s">
        <v>786</v>
      </c>
      <c r="T3" s="139" t="s">
        <v>781</v>
      </c>
      <c r="U3" s="138" t="s">
        <v>530</v>
      </c>
      <c r="V3" s="138" t="s">
        <v>530</v>
      </c>
      <c r="W3" s="139" t="s">
        <v>781</v>
      </c>
      <c r="X3" s="139" t="s">
        <v>430</v>
      </c>
      <c r="Y3" s="138" t="s">
        <v>530</v>
      </c>
      <c r="Z3" s="138" t="s">
        <v>530</v>
      </c>
      <c r="AA3" s="139" t="s">
        <v>781</v>
      </c>
      <c r="AB3" s="138" t="s">
        <v>530</v>
      </c>
      <c r="AC3" s="138" t="s">
        <v>530</v>
      </c>
      <c r="AD3" s="138" t="s">
        <v>530</v>
      </c>
      <c r="AE3" s="139" t="s">
        <v>786</v>
      </c>
      <c r="AF3" s="432" t="s">
        <v>790</v>
      </c>
      <c r="AG3" s="138" t="s">
        <v>530</v>
      </c>
      <c r="AH3" s="139" t="s">
        <v>790</v>
      </c>
      <c r="AI3" s="138" t="s">
        <v>530</v>
      </c>
      <c r="AJ3" s="138" t="s">
        <v>530</v>
      </c>
      <c r="AK3" s="139" t="s">
        <v>781</v>
      </c>
      <c r="AL3" s="141" t="s">
        <v>530</v>
      </c>
      <c r="AM3" s="138" t="s">
        <v>530</v>
      </c>
      <c r="AN3" s="139" t="s">
        <v>790</v>
      </c>
      <c r="AO3" s="138" t="s">
        <v>530</v>
      </c>
      <c r="AP3" s="138" t="s">
        <v>530</v>
      </c>
      <c r="AQ3" s="19">
        <v>9</v>
      </c>
      <c r="AR3" s="19">
        <v>8</v>
      </c>
    </row>
    <row r="4" spans="1:46" s="12" customFormat="1" ht="12.95" customHeight="1" x14ac:dyDescent="0.2">
      <c r="A4" s="115" t="s">
        <v>742</v>
      </c>
      <c r="B4" s="139" t="s">
        <v>781</v>
      </c>
      <c r="C4" s="138" t="s">
        <v>530</v>
      </c>
      <c r="D4" s="137" t="s">
        <v>530</v>
      </c>
      <c r="E4" s="138" t="s">
        <v>530</v>
      </c>
      <c r="F4" s="138" t="s">
        <v>530</v>
      </c>
      <c r="G4" s="138" t="s">
        <v>530</v>
      </c>
      <c r="H4" s="138" t="s">
        <v>530</v>
      </c>
      <c r="I4" s="142" t="s">
        <v>788</v>
      </c>
      <c r="J4" s="138" t="s">
        <v>530</v>
      </c>
      <c r="K4" s="138" t="s">
        <v>530</v>
      </c>
      <c r="L4" s="138" t="s">
        <v>530</v>
      </c>
      <c r="M4" s="138" t="s">
        <v>530</v>
      </c>
      <c r="N4" s="138" t="s">
        <v>530</v>
      </c>
      <c r="O4" s="139" t="s">
        <v>790</v>
      </c>
      <c r="P4" s="138" t="s">
        <v>530</v>
      </c>
      <c r="Q4" s="138" t="s">
        <v>530</v>
      </c>
      <c r="R4" s="138" t="s">
        <v>530</v>
      </c>
      <c r="S4" s="138" t="s">
        <v>530</v>
      </c>
      <c r="T4" s="138" t="s">
        <v>530</v>
      </c>
      <c r="U4" s="138" t="s">
        <v>530</v>
      </c>
      <c r="V4" s="138" t="s">
        <v>530</v>
      </c>
      <c r="W4" s="138" t="s">
        <v>530</v>
      </c>
      <c r="X4" s="138" t="s">
        <v>530</v>
      </c>
      <c r="Y4" s="138" t="s">
        <v>530</v>
      </c>
      <c r="Z4" s="138" t="s">
        <v>530</v>
      </c>
      <c r="AA4" s="138" t="s">
        <v>530</v>
      </c>
      <c r="AB4" s="138" t="s">
        <v>530</v>
      </c>
      <c r="AC4" s="138" t="s">
        <v>530</v>
      </c>
      <c r="AD4" s="138" t="s">
        <v>530</v>
      </c>
      <c r="AE4" s="138" t="s">
        <v>530</v>
      </c>
      <c r="AF4" s="138" t="s">
        <v>530</v>
      </c>
      <c r="AG4" s="138" t="s">
        <v>530</v>
      </c>
      <c r="AH4" s="138" t="s">
        <v>530</v>
      </c>
      <c r="AI4" s="138" t="s">
        <v>530</v>
      </c>
      <c r="AJ4" s="138" t="s">
        <v>530</v>
      </c>
      <c r="AK4" s="138" t="s">
        <v>530</v>
      </c>
      <c r="AL4" s="138" t="s">
        <v>530</v>
      </c>
      <c r="AM4" s="138" t="s">
        <v>530</v>
      </c>
      <c r="AN4" s="138" t="s">
        <v>530</v>
      </c>
      <c r="AO4" s="138" t="s">
        <v>530</v>
      </c>
      <c r="AP4" s="138" t="s">
        <v>530</v>
      </c>
      <c r="AQ4" s="19">
        <v>3</v>
      </c>
      <c r="AR4" s="19">
        <v>1</v>
      </c>
    </row>
    <row r="5" spans="1:46" s="12" customFormat="1" ht="12.95" customHeight="1" x14ac:dyDescent="0.2">
      <c r="A5" s="115" t="s">
        <v>743</v>
      </c>
      <c r="B5" s="138" t="s">
        <v>530</v>
      </c>
      <c r="C5" s="138" t="s">
        <v>530</v>
      </c>
      <c r="D5" s="138" t="s">
        <v>530</v>
      </c>
      <c r="E5" s="137" t="s">
        <v>530</v>
      </c>
      <c r="F5" s="138" t="s">
        <v>530</v>
      </c>
      <c r="G5" s="139" t="s">
        <v>790</v>
      </c>
      <c r="H5" s="141" t="s">
        <v>530</v>
      </c>
      <c r="I5" s="138" t="s">
        <v>530</v>
      </c>
      <c r="J5" s="138" t="s">
        <v>530</v>
      </c>
      <c r="K5" s="138" t="s">
        <v>530</v>
      </c>
      <c r="L5" s="138" t="s">
        <v>530</v>
      </c>
      <c r="M5" s="138" t="s">
        <v>530</v>
      </c>
      <c r="N5" s="138" t="s">
        <v>530</v>
      </c>
      <c r="O5" s="138" t="s">
        <v>530</v>
      </c>
      <c r="P5" s="138" t="s">
        <v>530</v>
      </c>
      <c r="Q5" s="138" t="s">
        <v>530</v>
      </c>
      <c r="R5" s="138" t="s">
        <v>530</v>
      </c>
      <c r="S5" s="138" t="s">
        <v>530</v>
      </c>
      <c r="T5" s="138" t="s">
        <v>530</v>
      </c>
      <c r="U5" s="138" t="s">
        <v>530</v>
      </c>
      <c r="V5" s="138" t="s">
        <v>530</v>
      </c>
      <c r="W5" s="138" t="s">
        <v>530</v>
      </c>
      <c r="X5" s="138" t="s">
        <v>530</v>
      </c>
      <c r="Y5" s="138" t="s">
        <v>530</v>
      </c>
      <c r="Z5" s="138" t="s">
        <v>530</v>
      </c>
      <c r="AA5" s="138" t="s">
        <v>530</v>
      </c>
      <c r="AB5" s="138" t="s">
        <v>530</v>
      </c>
      <c r="AC5" s="138" t="s">
        <v>530</v>
      </c>
      <c r="AD5" s="138" t="s">
        <v>530</v>
      </c>
      <c r="AE5" s="138" t="s">
        <v>530</v>
      </c>
      <c r="AF5" s="138" t="s">
        <v>530</v>
      </c>
      <c r="AG5" s="138" t="s">
        <v>530</v>
      </c>
      <c r="AH5" s="138" t="s">
        <v>530</v>
      </c>
      <c r="AI5" s="138" t="s">
        <v>530</v>
      </c>
      <c r="AJ5" s="138" t="s">
        <v>530</v>
      </c>
      <c r="AK5" s="138" t="s">
        <v>530</v>
      </c>
      <c r="AL5" s="138" t="s">
        <v>530</v>
      </c>
      <c r="AM5" s="138" t="s">
        <v>530</v>
      </c>
      <c r="AN5" s="138" t="s">
        <v>530</v>
      </c>
      <c r="AO5" s="138" t="s">
        <v>530</v>
      </c>
      <c r="AP5" s="138" t="s">
        <v>530</v>
      </c>
      <c r="AQ5" s="19">
        <v>0</v>
      </c>
      <c r="AR5" s="19">
        <v>1</v>
      </c>
    </row>
    <row r="6" spans="1:46" s="12" customFormat="1" ht="12.95" customHeight="1" x14ac:dyDescent="0.2">
      <c r="A6" s="115" t="s">
        <v>744</v>
      </c>
      <c r="B6" s="138" t="s">
        <v>530</v>
      </c>
      <c r="C6" s="138" t="s">
        <v>530</v>
      </c>
      <c r="D6" s="138" t="s">
        <v>530</v>
      </c>
      <c r="E6" s="138" t="s">
        <v>530</v>
      </c>
      <c r="F6" s="137" t="s">
        <v>530</v>
      </c>
      <c r="G6" s="139" t="s">
        <v>786</v>
      </c>
      <c r="H6" s="138" t="s">
        <v>530</v>
      </c>
      <c r="I6" s="139" t="s">
        <v>790</v>
      </c>
      <c r="J6" s="138" t="s">
        <v>530</v>
      </c>
      <c r="K6" s="138" t="s">
        <v>530</v>
      </c>
      <c r="L6" s="139" t="s">
        <v>781</v>
      </c>
      <c r="M6" s="138" t="s">
        <v>530</v>
      </c>
      <c r="N6" s="138" t="s">
        <v>530</v>
      </c>
      <c r="O6" s="138" t="s">
        <v>530</v>
      </c>
      <c r="P6" s="139" t="s">
        <v>785</v>
      </c>
      <c r="Q6" s="138" t="s">
        <v>530</v>
      </c>
      <c r="R6" s="138" t="s">
        <v>530</v>
      </c>
      <c r="S6" s="138" t="s">
        <v>530</v>
      </c>
      <c r="T6" s="139" t="s">
        <v>790</v>
      </c>
      <c r="U6" s="138" t="s">
        <v>530</v>
      </c>
      <c r="V6" s="138" t="s">
        <v>530</v>
      </c>
      <c r="W6" s="139" t="s">
        <v>787</v>
      </c>
      <c r="X6" s="138" t="s">
        <v>530</v>
      </c>
      <c r="Y6" s="139" t="s">
        <v>790</v>
      </c>
      <c r="Z6" s="139" t="s">
        <v>790</v>
      </c>
      <c r="AA6" s="138" t="s">
        <v>530</v>
      </c>
      <c r="AB6" s="138" t="s">
        <v>530</v>
      </c>
      <c r="AC6" s="139" t="s">
        <v>790</v>
      </c>
      <c r="AD6" s="138" t="s">
        <v>530</v>
      </c>
      <c r="AE6" s="138" t="s">
        <v>530</v>
      </c>
      <c r="AF6" s="139" t="s">
        <v>790</v>
      </c>
      <c r="AG6" s="138" t="s">
        <v>530</v>
      </c>
      <c r="AH6" s="138" t="s">
        <v>530</v>
      </c>
      <c r="AI6" s="138" t="s">
        <v>530</v>
      </c>
      <c r="AJ6" s="138" t="s">
        <v>530</v>
      </c>
      <c r="AK6" s="138" t="s">
        <v>530</v>
      </c>
      <c r="AL6" s="138" t="s">
        <v>530</v>
      </c>
      <c r="AM6" s="138" t="s">
        <v>530</v>
      </c>
      <c r="AN6" s="138" t="s">
        <v>530</v>
      </c>
      <c r="AO6" s="138" t="s">
        <v>530</v>
      </c>
      <c r="AP6" s="138" t="s">
        <v>530</v>
      </c>
      <c r="AQ6" s="19">
        <v>4</v>
      </c>
      <c r="AR6" s="19">
        <v>10</v>
      </c>
    </row>
    <row r="7" spans="1:46" s="12" customFormat="1" ht="12.95" customHeight="1" x14ac:dyDescent="0.2">
      <c r="A7" s="140" t="s">
        <v>745</v>
      </c>
      <c r="B7" s="138" t="s">
        <v>530</v>
      </c>
      <c r="C7" s="138" t="s">
        <v>530</v>
      </c>
      <c r="D7" s="138" t="s">
        <v>530</v>
      </c>
      <c r="E7" s="139" t="s">
        <v>781</v>
      </c>
      <c r="F7" s="139" t="s">
        <v>786</v>
      </c>
      <c r="G7" s="137" t="s">
        <v>530</v>
      </c>
      <c r="H7" s="139" t="s">
        <v>781</v>
      </c>
      <c r="I7" s="139" t="s">
        <v>785</v>
      </c>
      <c r="J7" s="141" t="s">
        <v>530</v>
      </c>
      <c r="K7" s="138" t="s">
        <v>530</v>
      </c>
      <c r="L7" s="139" t="s">
        <v>781</v>
      </c>
      <c r="M7" s="139" t="s">
        <v>781</v>
      </c>
      <c r="N7" s="138" t="s">
        <v>530</v>
      </c>
      <c r="O7" s="139" t="s">
        <v>786</v>
      </c>
      <c r="P7" s="139" t="s">
        <v>786</v>
      </c>
      <c r="Q7" s="138" t="s">
        <v>530</v>
      </c>
      <c r="R7" s="138" t="s">
        <v>530</v>
      </c>
      <c r="S7" s="139" t="s">
        <v>790</v>
      </c>
      <c r="T7" s="138" t="s">
        <v>530</v>
      </c>
      <c r="U7" s="138" t="s">
        <v>530</v>
      </c>
      <c r="V7" s="138" t="s">
        <v>530</v>
      </c>
      <c r="W7" s="143" t="s">
        <v>781</v>
      </c>
      <c r="X7" s="139" t="s">
        <v>430</v>
      </c>
      <c r="Y7" s="143" t="s">
        <v>411</v>
      </c>
      <c r="Z7" s="139" t="s">
        <v>781</v>
      </c>
      <c r="AA7" s="138" t="s">
        <v>530</v>
      </c>
      <c r="AB7" s="138" t="s">
        <v>530</v>
      </c>
      <c r="AC7" s="139" t="s">
        <v>781</v>
      </c>
      <c r="AD7" s="138" t="s">
        <v>530</v>
      </c>
      <c r="AE7" s="139" t="s">
        <v>781</v>
      </c>
      <c r="AF7" s="139" t="s">
        <v>781</v>
      </c>
      <c r="AG7" s="138" t="s">
        <v>530</v>
      </c>
      <c r="AH7" s="139" t="s">
        <v>790</v>
      </c>
      <c r="AI7" s="138" t="s">
        <v>530</v>
      </c>
      <c r="AJ7" s="138" t="s">
        <v>530</v>
      </c>
      <c r="AK7" s="138" t="s">
        <v>530</v>
      </c>
      <c r="AL7" s="138" t="s">
        <v>530</v>
      </c>
      <c r="AM7" s="138" t="s">
        <v>530</v>
      </c>
      <c r="AN7" s="139" t="s">
        <v>790</v>
      </c>
      <c r="AO7" s="138" t="s">
        <v>530</v>
      </c>
      <c r="AP7" s="138" t="s">
        <v>530</v>
      </c>
      <c r="AQ7" s="19">
        <v>17</v>
      </c>
      <c r="AR7" s="19">
        <v>12</v>
      </c>
    </row>
    <row r="8" spans="1:46" s="12" customFormat="1" ht="12.95" customHeight="1" x14ac:dyDescent="0.2">
      <c r="A8" s="115" t="s">
        <v>835</v>
      </c>
      <c r="B8" s="138" t="s">
        <v>530</v>
      </c>
      <c r="C8" s="138" t="s">
        <v>530</v>
      </c>
      <c r="D8" s="138" t="s">
        <v>530</v>
      </c>
      <c r="E8" s="141" t="s">
        <v>530</v>
      </c>
      <c r="F8" s="138" t="s">
        <v>530</v>
      </c>
      <c r="G8" s="139" t="s">
        <v>790</v>
      </c>
      <c r="H8" s="137" t="s">
        <v>530</v>
      </c>
      <c r="I8" s="138" t="s">
        <v>530</v>
      </c>
      <c r="J8" s="139" t="s">
        <v>781</v>
      </c>
      <c r="K8" s="138" t="s">
        <v>530</v>
      </c>
      <c r="L8" s="138" t="s">
        <v>530</v>
      </c>
      <c r="M8" s="138" t="s">
        <v>530</v>
      </c>
      <c r="N8" s="138" t="s">
        <v>530</v>
      </c>
      <c r="O8" s="138" t="s">
        <v>530</v>
      </c>
      <c r="P8" s="138" t="s">
        <v>530</v>
      </c>
      <c r="Q8" s="138" t="s">
        <v>530</v>
      </c>
      <c r="R8" s="138" t="s">
        <v>530</v>
      </c>
      <c r="S8" s="138" t="s">
        <v>530</v>
      </c>
      <c r="T8" s="138" t="s">
        <v>530</v>
      </c>
      <c r="U8" s="138" t="s">
        <v>530</v>
      </c>
      <c r="V8" s="138" t="s">
        <v>530</v>
      </c>
      <c r="W8" s="138" t="s">
        <v>530</v>
      </c>
      <c r="X8" s="138" t="s">
        <v>530</v>
      </c>
      <c r="Y8" s="138" t="s">
        <v>530</v>
      </c>
      <c r="Z8" s="138" t="s">
        <v>530</v>
      </c>
      <c r="AA8" s="138" t="s">
        <v>530</v>
      </c>
      <c r="AB8" s="138" t="s">
        <v>530</v>
      </c>
      <c r="AC8" s="138" t="s">
        <v>530</v>
      </c>
      <c r="AD8" s="138" t="s">
        <v>530</v>
      </c>
      <c r="AE8" s="138" t="s">
        <v>530</v>
      </c>
      <c r="AF8" s="138" t="s">
        <v>530</v>
      </c>
      <c r="AG8" s="138" t="s">
        <v>530</v>
      </c>
      <c r="AH8" s="138" t="s">
        <v>530</v>
      </c>
      <c r="AI8" s="138" t="s">
        <v>530</v>
      </c>
      <c r="AJ8" s="138" t="s">
        <v>530</v>
      </c>
      <c r="AK8" s="138" t="s">
        <v>530</v>
      </c>
      <c r="AL8" s="138" t="s">
        <v>530</v>
      </c>
      <c r="AM8" s="138" t="s">
        <v>530</v>
      </c>
      <c r="AN8" s="138" t="s">
        <v>530</v>
      </c>
      <c r="AO8" s="138" t="s">
        <v>530</v>
      </c>
      <c r="AP8" s="138" t="s">
        <v>530</v>
      </c>
      <c r="AQ8" s="19">
        <v>1</v>
      </c>
      <c r="AR8" s="19">
        <v>1</v>
      </c>
    </row>
    <row r="9" spans="1:46" s="12" customFormat="1" ht="12.95" customHeight="1" x14ac:dyDescent="0.2">
      <c r="A9" s="140" t="s">
        <v>747</v>
      </c>
      <c r="B9" s="138" t="s">
        <v>530</v>
      </c>
      <c r="C9" s="138" t="s">
        <v>530</v>
      </c>
      <c r="D9" s="139" t="s">
        <v>787</v>
      </c>
      <c r="E9" s="138" t="s">
        <v>530</v>
      </c>
      <c r="F9" s="139" t="s">
        <v>781</v>
      </c>
      <c r="G9" s="139" t="s">
        <v>430</v>
      </c>
      <c r="H9" s="138" t="s">
        <v>530</v>
      </c>
      <c r="I9" s="137" t="s">
        <v>530</v>
      </c>
      <c r="J9" s="138" t="s">
        <v>530</v>
      </c>
      <c r="K9" s="138" t="s">
        <v>530</v>
      </c>
      <c r="L9" s="139" t="s">
        <v>786</v>
      </c>
      <c r="M9" s="138" t="s">
        <v>530</v>
      </c>
      <c r="N9" s="138" t="s">
        <v>530</v>
      </c>
      <c r="O9" s="138" t="s">
        <v>530</v>
      </c>
      <c r="P9" s="139" t="s">
        <v>790</v>
      </c>
      <c r="Q9" s="138" t="s">
        <v>530</v>
      </c>
      <c r="R9" s="139" t="s">
        <v>790</v>
      </c>
      <c r="S9" s="138" t="s">
        <v>530</v>
      </c>
      <c r="T9" s="138" t="s">
        <v>530</v>
      </c>
      <c r="U9" s="138" t="s">
        <v>530</v>
      </c>
      <c r="V9" s="139" t="s">
        <v>781</v>
      </c>
      <c r="W9" s="138" t="s">
        <v>530</v>
      </c>
      <c r="X9" s="142" t="s">
        <v>788</v>
      </c>
      <c r="Y9" s="139" t="s">
        <v>786</v>
      </c>
      <c r="Z9" s="139" t="s">
        <v>787</v>
      </c>
      <c r="AA9" s="138" t="s">
        <v>530</v>
      </c>
      <c r="AB9" s="138" t="s">
        <v>530</v>
      </c>
      <c r="AC9" s="138" t="s">
        <v>530</v>
      </c>
      <c r="AD9" s="138" t="s">
        <v>530</v>
      </c>
      <c r="AE9" s="139" t="s">
        <v>786</v>
      </c>
      <c r="AF9" s="139" t="s">
        <v>787</v>
      </c>
      <c r="AG9" s="139" t="s">
        <v>785</v>
      </c>
      <c r="AH9" s="138" t="s">
        <v>530</v>
      </c>
      <c r="AI9" s="139" t="s">
        <v>787</v>
      </c>
      <c r="AJ9" s="139" t="s">
        <v>781</v>
      </c>
      <c r="AK9" s="138" t="s">
        <v>530</v>
      </c>
      <c r="AL9" s="138" t="s">
        <v>530</v>
      </c>
      <c r="AM9" s="138" t="s">
        <v>530</v>
      </c>
      <c r="AN9" s="138" t="s">
        <v>530</v>
      </c>
      <c r="AO9" s="138" t="s">
        <v>530</v>
      </c>
      <c r="AP9" s="138" t="s">
        <v>530</v>
      </c>
      <c r="AQ9" s="19">
        <v>11</v>
      </c>
      <c r="AR9" s="19">
        <v>16</v>
      </c>
    </row>
    <row r="10" spans="1:46" s="12" customFormat="1" ht="12.95" customHeight="1" x14ac:dyDescent="0.2">
      <c r="A10" s="115" t="s">
        <v>748</v>
      </c>
      <c r="B10" s="138" t="s">
        <v>530</v>
      </c>
      <c r="C10" s="138" t="s">
        <v>530</v>
      </c>
      <c r="D10" s="138" t="s">
        <v>530</v>
      </c>
      <c r="E10" s="138" t="s">
        <v>530</v>
      </c>
      <c r="F10" s="138" t="s">
        <v>530</v>
      </c>
      <c r="G10" s="141" t="s">
        <v>530</v>
      </c>
      <c r="H10" s="139" t="s">
        <v>790</v>
      </c>
      <c r="I10" s="138" t="s">
        <v>530</v>
      </c>
      <c r="J10" s="137" t="s">
        <v>530</v>
      </c>
      <c r="K10" s="138" t="s">
        <v>530</v>
      </c>
      <c r="L10" s="138" t="s">
        <v>530</v>
      </c>
      <c r="M10" s="138" t="s">
        <v>530</v>
      </c>
      <c r="N10" s="138" t="s">
        <v>530</v>
      </c>
      <c r="O10" s="138" t="s">
        <v>530</v>
      </c>
      <c r="P10" s="138" t="s">
        <v>530</v>
      </c>
      <c r="Q10" s="138" t="s">
        <v>530</v>
      </c>
      <c r="R10" s="138" t="s">
        <v>530</v>
      </c>
      <c r="S10" s="138" t="s">
        <v>530</v>
      </c>
      <c r="T10" s="138" t="s">
        <v>530</v>
      </c>
      <c r="U10" s="138" t="s">
        <v>530</v>
      </c>
      <c r="V10" s="138" t="s">
        <v>530</v>
      </c>
      <c r="W10" s="138" t="s">
        <v>530</v>
      </c>
      <c r="X10" s="138" t="s">
        <v>530</v>
      </c>
      <c r="Y10" s="138" t="s">
        <v>530</v>
      </c>
      <c r="Z10" s="138" t="s">
        <v>530</v>
      </c>
      <c r="AA10" s="138" t="s">
        <v>530</v>
      </c>
      <c r="AB10" s="138" t="s">
        <v>530</v>
      </c>
      <c r="AC10" s="138" t="s">
        <v>530</v>
      </c>
      <c r="AD10" s="138" t="s">
        <v>530</v>
      </c>
      <c r="AE10" s="138" t="s">
        <v>530</v>
      </c>
      <c r="AF10" s="138" t="s">
        <v>530</v>
      </c>
      <c r="AG10" s="138" t="s">
        <v>530</v>
      </c>
      <c r="AH10" s="138" t="s">
        <v>530</v>
      </c>
      <c r="AI10" s="138" t="s">
        <v>530</v>
      </c>
      <c r="AJ10" s="138" t="s">
        <v>530</v>
      </c>
      <c r="AK10" s="138" t="s">
        <v>530</v>
      </c>
      <c r="AL10" s="138" t="s">
        <v>530</v>
      </c>
      <c r="AM10" s="138" t="s">
        <v>530</v>
      </c>
      <c r="AN10" s="138" t="s">
        <v>530</v>
      </c>
      <c r="AO10" s="138" t="s">
        <v>530</v>
      </c>
      <c r="AP10" s="138" t="s">
        <v>530</v>
      </c>
      <c r="AQ10" s="19">
        <v>0</v>
      </c>
      <c r="AR10" s="19">
        <v>1</v>
      </c>
      <c r="AS10" s="19"/>
      <c r="AT10" s="19"/>
    </row>
    <row r="11" spans="1:46" s="12" customFormat="1" ht="12.95" customHeight="1" x14ac:dyDescent="0.2">
      <c r="A11" s="115" t="s">
        <v>749</v>
      </c>
      <c r="B11" s="138" t="s">
        <v>530</v>
      </c>
      <c r="C11" s="138" t="s">
        <v>530</v>
      </c>
      <c r="D11" s="138" t="s">
        <v>530</v>
      </c>
      <c r="E11" s="138" t="s">
        <v>530</v>
      </c>
      <c r="F11" s="138" t="s">
        <v>530</v>
      </c>
      <c r="G11" s="138" t="s">
        <v>530</v>
      </c>
      <c r="H11" s="138" t="s">
        <v>530</v>
      </c>
      <c r="I11" s="138" t="s">
        <v>530</v>
      </c>
      <c r="J11" s="138" t="s">
        <v>530</v>
      </c>
      <c r="K11" s="137" t="s">
        <v>530</v>
      </c>
      <c r="L11" s="138" t="s">
        <v>530</v>
      </c>
      <c r="M11" s="138" t="s">
        <v>530</v>
      </c>
      <c r="N11" s="138" t="s">
        <v>530</v>
      </c>
      <c r="O11" s="138" t="s">
        <v>530</v>
      </c>
      <c r="P11" s="138" t="s">
        <v>530</v>
      </c>
      <c r="Q11" s="138" t="s">
        <v>530</v>
      </c>
      <c r="R11" s="138" t="s">
        <v>530</v>
      </c>
      <c r="S11" s="138" t="s">
        <v>530</v>
      </c>
      <c r="T11" s="138" t="s">
        <v>530</v>
      </c>
      <c r="U11" s="138" t="s">
        <v>530</v>
      </c>
      <c r="V11" s="138" t="s">
        <v>530</v>
      </c>
      <c r="W11" s="138" t="s">
        <v>530</v>
      </c>
      <c r="X11" s="138" t="s">
        <v>530</v>
      </c>
      <c r="Y11" s="138" t="s">
        <v>530</v>
      </c>
      <c r="Z11" s="138" t="s">
        <v>530</v>
      </c>
      <c r="AA11" s="138" t="s">
        <v>530</v>
      </c>
      <c r="AB11" s="138" t="s">
        <v>530</v>
      </c>
      <c r="AC11" s="138" t="s">
        <v>530</v>
      </c>
      <c r="AD11" s="138" t="s">
        <v>530</v>
      </c>
      <c r="AE11" s="138" t="s">
        <v>530</v>
      </c>
      <c r="AF11" s="138" t="s">
        <v>530</v>
      </c>
      <c r="AG11" s="138" t="s">
        <v>530</v>
      </c>
      <c r="AH11" s="138" t="s">
        <v>530</v>
      </c>
      <c r="AI11" s="138" t="s">
        <v>530</v>
      </c>
      <c r="AJ11" s="138" t="s">
        <v>530</v>
      </c>
      <c r="AK11" s="138" t="s">
        <v>530</v>
      </c>
      <c r="AL11" s="138" t="s">
        <v>530</v>
      </c>
      <c r="AM11" s="138" t="s">
        <v>530</v>
      </c>
      <c r="AN11" s="138" t="s">
        <v>530</v>
      </c>
      <c r="AO11" s="138" t="s">
        <v>530</v>
      </c>
      <c r="AP11" s="138" t="s">
        <v>530</v>
      </c>
      <c r="AQ11" s="19">
        <v>0</v>
      </c>
      <c r="AR11" s="19">
        <v>0</v>
      </c>
    </row>
    <row r="12" spans="1:46" s="12" customFormat="1" ht="12.95" customHeight="1" x14ac:dyDescent="0.2">
      <c r="A12" s="140" t="s">
        <v>750</v>
      </c>
      <c r="B12" s="139" t="s">
        <v>790</v>
      </c>
      <c r="C12" s="139" t="s">
        <v>781</v>
      </c>
      <c r="D12" s="138" t="s">
        <v>530</v>
      </c>
      <c r="E12" s="138" t="s">
        <v>530</v>
      </c>
      <c r="F12" s="139" t="s">
        <v>790</v>
      </c>
      <c r="G12" s="139" t="s">
        <v>790</v>
      </c>
      <c r="H12" s="138" t="s">
        <v>530</v>
      </c>
      <c r="I12" s="139" t="s">
        <v>786</v>
      </c>
      <c r="J12" s="138" t="s">
        <v>530</v>
      </c>
      <c r="K12" s="138" t="s">
        <v>530</v>
      </c>
      <c r="L12" s="137" t="s">
        <v>530</v>
      </c>
      <c r="M12" s="139" t="s">
        <v>781</v>
      </c>
      <c r="N12" s="138" t="s">
        <v>530</v>
      </c>
      <c r="O12" s="139" t="s">
        <v>781</v>
      </c>
      <c r="P12" s="139" t="s">
        <v>430</v>
      </c>
      <c r="Q12" s="138" t="s">
        <v>530</v>
      </c>
      <c r="R12" s="138" t="s">
        <v>530</v>
      </c>
      <c r="S12" s="138" t="s">
        <v>530</v>
      </c>
      <c r="T12" s="139" t="s">
        <v>781</v>
      </c>
      <c r="U12" s="138" t="s">
        <v>530</v>
      </c>
      <c r="V12" s="138" t="s">
        <v>530</v>
      </c>
      <c r="W12" s="138" t="s">
        <v>530</v>
      </c>
      <c r="X12" s="139" t="s">
        <v>430</v>
      </c>
      <c r="Y12" s="139" t="s">
        <v>781</v>
      </c>
      <c r="Z12" s="138" t="s">
        <v>530</v>
      </c>
      <c r="AA12" s="138" t="s">
        <v>530</v>
      </c>
      <c r="AB12" s="138" t="s">
        <v>530</v>
      </c>
      <c r="AC12" s="138" t="s">
        <v>530</v>
      </c>
      <c r="AD12" s="138" t="s">
        <v>530</v>
      </c>
      <c r="AE12" s="139" t="s">
        <v>790</v>
      </c>
      <c r="AF12" s="138" t="s">
        <v>530</v>
      </c>
      <c r="AG12" s="138" t="s">
        <v>530</v>
      </c>
      <c r="AH12" s="138" t="s">
        <v>530</v>
      </c>
      <c r="AI12" s="138" t="s">
        <v>530</v>
      </c>
      <c r="AJ12" s="138" t="s">
        <v>530</v>
      </c>
      <c r="AK12" s="138" t="s">
        <v>530</v>
      </c>
      <c r="AL12" s="138" t="s">
        <v>530</v>
      </c>
      <c r="AM12" s="138" t="s">
        <v>530</v>
      </c>
      <c r="AN12" s="138" t="s">
        <v>530</v>
      </c>
      <c r="AO12" s="138" t="s">
        <v>530</v>
      </c>
      <c r="AP12" s="138" t="s">
        <v>530</v>
      </c>
      <c r="AQ12" s="19">
        <v>8</v>
      </c>
      <c r="AR12" s="19">
        <v>8</v>
      </c>
    </row>
    <row r="13" spans="1:46" s="12" customFormat="1" ht="12.95" customHeight="1" x14ac:dyDescent="0.2">
      <c r="A13" s="115" t="s">
        <v>751</v>
      </c>
      <c r="B13" s="138" t="s">
        <v>530</v>
      </c>
      <c r="C13" s="138" t="s">
        <v>530</v>
      </c>
      <c r="D13" s="138" t="s">
        <v>530</v>
      </c>
      <c r="E13" s="138" t="s">
        <v>530</v>
      </c>
      <c r="F13" s="138" t="s">
        <v>530</v>
      </c>
      <c r="G13" s="139" t="s">
        <v>790</v>
      </c>
      <c r="H13" s="138" t="s">
        <v>530</v>
      </c>
      <c r="I13" s="138" t="s">
        <v>530</v>
      </c>
      <c r="J13" s="138" t="s">
        <v>530</v>
      </c>
      <c r="K13" s="138" t="s">
        <v>530</v>
      </c>
      <c r="L13" s="139" t="s">
        <v>790</v>
      </c>
      <c r="M13" s="137" t="s">
        <v>530</v>
      </c>
      <c r="N13" s="138" t="s">
        <v>530</v>
      </c>
      <c r="O13" s="138" t="s">
        <v>530</v>
      </c>
      <c r="P13" s="138" t="s">
        <v>530</v>
      </c>
      <c r="Q13" s="138" t="s">
        <v>530</v>
      </c>
      <c r="R13" s="138" t="s">
        <v>530</v>
      </c>
      <c r="S13" s="139" t="s">
        <v>790</v>
      </c>
      <c r="T13" s="138" t="s">
        <v>530</v>
      </c>
      <c r="U13" s="138" t="s">
        <v>530</v>
      </c>
      <c r="V13" s="138" t="s">
        <v>530</v>
      </c>
      <c r="W13" s="138" t="s">
        <v>530</v>
      </c>
      <c r="X13" s="139" t="s">
        <v>781</v>
      </c>
      <c r="Y13" s="141" t="s">
        <v>530</v>
      </c>
      <c r="Z13" s="138" t="s">
        <v>530</v>
      </c>
      <c r="AA13" s="138" t="s">
        <v>530</v>
      </c>
      <c r="AB13" s="138" t="s">
        <v>530</v>
      </c>
      <c r="AC13" s="138" t="s">
        <v>530</v>
      </c>
      <c r="AD13" s="138" t="s">
        <v>530</v>
      </c>
      <c r="AE13" s="138" t="s">
        <v>530</v>
      </c>
      <c r="AF13" s="138" t="s">
        <v>530</v>
      </c>
      <c r="AG13" s="138" t="s">
        <v>530</v>
      </c>
      <c r="AH13" s="138" t="s">
        <v>530</v>
      </c>
      <c r="AI13" s="138" t="s">
        <v>530</v>
      </c>
      <c r="AJ13" s="138" t="s">
        <v>530</v>
      </c>
      <c r="AK13" s="138" t="s">
        <v>530</v>
      </c>
      <c r="AL13" s="138" t="s">
        <v>530</v>
      </c>
      <c r="AM13" s="138" t="s">
        <v>530</v>
      </c>
      <c r="AN13" s="138" t="s">
        <v>530</v>
      </c>
      <c r="AO13" s="138" t="s">
        <v>530</v>
      </c>
      <c r="AP13" s="138" t="s">
        <v>530</v>
      </c>
      <c r="AQ13" s="19">
        <v>1</v>
      </c>
      <c r="AR13" s="19">
        <v>3</v>
      </c>
    </row>
    <row r="14" spans="1:46" s="12" customFormat="1" ht="12.95" customHeight="1" x14ac:dyDescent="0.2">
      <c r="A14" s="115" t="s">
        <v>752</v>
      </c>
      <c r="B14" s="138" t="s">
        <v>530</v>
      </c>
      <c r="C14" s="138" t="s">
        <v>530</v>
      </c>
      <c r="D14" s="138" t="s">
        <v>530</v>
      </c>
      <c r="E14" s="138" t="s">
        <v>530</v>
      </c>
      <c r="F14" s="138" t="s">
        <v>530</v>
      </c>
      <c r="G14" s="138" t="s">
        <v>530</v>
      </c>
      <c r="H14" s="138" t="s">
        <v>530</v>
      </c>
      <c r="I14" s="138" t="s">
        <v>530</v>
      </c>
      <c r="J14" s="138" t="s">
        <v>530</v>
      </c>
      <c r="K14" s="138" t="s">
        <v>530</v>
      </c>
      <c r="L14" s="138" t="s">
        <v>530</v>
      </c>
      <c r="M14" s="138" t="s">
        <v>530</v>
      </c>
      <c r="N14" s="137" t="s">
        <v>530</v>
      </c>
      <c r="O14" s="138" t="s">
        <v>530</v>
      </c>
      <c r="P14" s="138" t="s">
        <v>530</v>
      </c>
      <c r="Q14" s="138" t="s">
        <v>530</v>
      </c>
      <c r="R14" s="138" t="s">
        <v>530</v>
      </c>
      <c r="S14" s="138" t="s">
        <v>530</v>
      </c>
      <c r="T14" s="138" t="s">
        <v>530</v>
      </c>
      <c r="U14" s="138" t="s">
        <v>530</v>
      </c>
      <c r="V14" s="138" t="s">
        <v>530</v>
      </c>
      <c r="W14" s="138" t="s">
        <v>530</v>
      </c>
      <c r="X14" s="138" t="s">
        <v>530</v>
      </c>
      <c r="Y14" s="138" t="s">
        <v>530</v>
      </c>
      <c r="Z14" s="138" t="s">
        <v>530</v>
      </c>
      <c r="AA14" s="138" t="s">
        <v>530</v>
      </c>
      <c r="AB14" s="138" t="s">
        <v>530</v>
      </c>
      <c r="AC14" s="138" t="s">
        <v>530</v>
      </c>
      <c r="AD14" s="138" t="s">
        <v>530</v>
      </c>
      <c r="AE14" s="138" t="s">
        <v>530</v>
      </c>
      <c r="AF14" s="138" t="s">
        <v>530</v>
      </c>
      <c r="AG14" s="138" t="s">
        <v>530</v>
      </c>
      <c r="AH14" s="138" t="s">
        <v>530</v>
      </c>
      <c r="AI14" s="138" t="s">
        <v>530</v>
      </c>
      <c r="AJ14" s="138" t="s">
        <v>530</v>
      </c>
      <c r="AK14" s="138" t="s">
        <v>530</v>
      </c>
      <c r="AL14" s="138" t="s">
        <v>530</v>
      </c>
      <c r="AM14" s="138" t="s">
        <v>530</v>
      </c>
      <c r="AN14" s="138" t="s">
        <v>530</v>
      </c>
      <c r="AO14" s="138" t="s">
        <v>530</v>
      </c>
      <c r="AP14" s="138" t="s">
        <v>530</v>
      </c>
      <c r="AQ14" s="19">
        <v>0</v>
      </c>
      <c r="AR14" s="19">
        <v>0</v>
      </c>
    </row>
    <row r="15" spans="1:46" s="12" customFormat="1" ht="12.95" customHeight="1" x14ac:dyDescent="0.2">
      <c r="A15" s="115" t="s">
        <v>753</v>
      </c>
      <c r="B15" s="138" t="s">
        <v>530</v>
      </c>
      <c r="C15" s="138" t="s">
        <v>530</v>
      </c>
      <c r="D15" s="139" t="s">
        <v>781</v>
      </c>
      <c r="E15" s="138" t="s">
        <v>530</v>
      </c>
      <c r="F15" s="138" t="s">
        <v>530</v>
      </c>
      <c r="G15" s="139" t="s">
        <v>786</v>
      </c>
      <c r="H15" s="138" t="s">
        <v>530</v>
      </c>
      <c r="I15" s="138" t="s">
        <v>530</v>
      </c>
      <c r="J15" s="138" t="s">
        <v>530</v>
      </c>
      <c r="K15" s="138" t="s">
        <v>530</v>
      </c>
      <c r="L15" s="139" t="s">
        <v>790</v>
      </c>
      <c r="M15" s="138" t="s">
        <v>530</v>
      </c>
      <c r="N15" s="138" t="s">
        <v>530</v>
      </c>
      <c r="O15" s="137" t="s">
        <v>530</v>
      </c>
      <c r="P15" s="138" t="s">
        <v>530</v>
      </c>
      <c r="Q15" s="138" t="s">
        <v>530</v>
      </c>
      <c r="R15" s="138" t="s">
        <v>530</v>
      </c>
      <c r="S15" s="138" t="s">
        <v>530</v>
      </c>
      <c r="T15" s="138" t="s">
        <v>530</v>
      </c>
      <c r="U15" s="138" t="s">
        <v>530</v>
      </c>
      <c r="V15" s="138" t="s">
        <v>530</v>
      </c>
      <c r="W15" s="139" t="s">
        <v>790</v>
      </c>
      <c r="X15" s="138" t="s">
        <v>530</v>
      </c>
      <c r="Y15" s="139" t="s">
        <v>790</v>
      </c>
      <c r="Z15" s="143" t="s">
        <v>781</v>
      </c>
      <c r="AA15" s="143" t="s">
        <v>781</v>
      </c>
      <c r="AB15" s="138" t="s">
        <v>530</v>
      </c>
      <c r="AC15" s="138" t="s">
        <v>530</v>
      </c>
      <c r="AD15" s="138" t="s">
        <v>530</v>
      </c>
      <c r="AE15" s="138" t="s">
        <v>530</v>
      </c>
      <c r="AF15" s="138" t="s">
        <v>530</v>
      </c>
      <c r="AG15" s="138" t="s">
        <v>530</v>
      </c>
      <c r="AH15" s="138" t="s">
        <v>530</v>
      </c>
      <c r="AI15" s="138" t="s">
        <v>530</v>
      </c>
      <c r="AJ15" s="138" t="s">
        <v>530</v>
      </c>
      <c r="AK15" s="138" t="s">
        <v>530</v>
      </c>
      <c r="AL15" s="138" t="s">
        <v>530</v>
      </c>
      <c r="AM15" s="138" t="s">
        <v>530</v>
      </c>
      <c r="AN15" s="138" t="s">
        <v>530</v>
      </c>
      <c r="AO15" s="138" t="s">
        <v>530</v>
      </c>
      <c r="AP15" s="138" t="s">
        <v>530</v>
      </c>
      <c r="AQ15" s="19">
        <v>4</v>
      </c>
      <c r="AR15" s="19">
        <v>4</v>
      </c>
    </row>
    <row r="16" spans="1:46" s="12" customFormat="1" ht="12.95" customHeight="1" x14ac:dyDescent="0.2">
      <c r="A16" s="115" t="s">
        <v>754</v>
      </c>
      <c r="B16" s="138" t="s">
        <v>530</v>
      </c>
      <c r="C16" s="139" t="s">
        <v>786</v>
      </c>
      <c r="D16" s="138" t="s">
        <v>530</v>
      </c>
      <c r="E16" s="138" t="s">
        <v>530</v>
      </c>
      <c r="F16" s="139" t="s">
        <v>430</v>
      </c>
      <c r="G16" s="139" t="s">
        <v>786</v>
      </c>
      <c r="H16" s="138" t="s">
        <v>530</v>
      </c>
      <c r="I16" s="139" t="s">
        <v>781</v>
      </c>
      <c r="J16" s="138" t="s">
        <v>530</v>
      </c>
      <c r="K16" s="138" t="s">
        <v>530</v>
      </c>
      <c r="L16" s="139" t="s">
        <v>785</v>
      </c>
      <c r="M16" s="138" t="s">
        <v>530</v>
      </c>
      <c r="N16" s="138" t="s">
        <v>530</v>
      </c>
      <c r="O16" s="138" t="s">
        <v>530</v>
      </c>
      <c r="P16" s="137" t="s">
        <v>530</v>
      </c>
      <c r="Q16" s="138" t="s">
        <v>530</v>
      </c>
      <c r="R16" s="138" t="s">
        <v>530</v>
      </c>
      <c r="S16" s="138" t="s">
        <v>530</v>
      </c>
      <c r="T16" s="138" t="s">
        <v>530</v>
      </c>
      <c r="U16" s="138" t="s">
        <v>530</v>
      </c>
      <c r="V16" s="139" t="s">
        <v>790</v>
      </c>
      <c r="W16" s="139" t="s">
        <v>787</v>
      </c>
      <c r="X16" s="138" t="s">
        <v>530</v>
      </c>
      <c r="Y16" s="138" t="s">
        <v>530</v>
      </c>
      <c r="Z16" s="138" t="s">
        <v>530</v>
      </c>
      <c r="AA16" s="138" t="s">
        <v>530</v>
      </c>
      <c r="AB16" s="138" t="s">
        <v>530</v>
      </c>
      <c r="AC16" s="138" t="s">
        <v>530</v>
      </c>
      <c r="AD16" s="138" t="s">
        <v>530</v>
      </c>
      <c r="AE16" s="138" t="s">
        <v>530</v>
      </c>
      <c r="AF16" s="138" t="s">
        <v>530</v>
      </c>
      <c r="AG16" s="138" t="s">
        <v>530</v>
      </c>
      <c r="AH16" s="138" t="s">
        <v>530</v>
      </c>
      <c r="AI16" s="138" t="s">
        <v>530</v>
      </c>
      <c r="AJ16" s="138" t="s">
        <v>530</v>
      </c>
      <c r="AK16" s="138" t="s">
        <v>530</v>
      </c>
      <c r="AL16" s="138" t="s">
        <v>530</v>
      </c>
      <c r="AM16" s="138" t="s">
        <v>530</v>
      </c>
      <c r="AN16" s="138" t="s">
        <v>530</v>
      </c>
      <c r="AO16" s="138" t="s">
        <v>530</v>
      </c>
      <c r="AP16" s="138" t="s">
        <v>530</v>
      </c>
      <c r="AQ16" s="19">
        <v>6</v>
      </c>
      <c r="AR16" s="19">
        <v>8</v>
      </c>
    </row>
    <row r="17" spans="1:44" s="12" customFormat="1" ht="12.95" customHeight="1" x14ac:dyDescent="0.2">
      <c r="A17" s="115" t="s">
        <v>755</v>
      </c>
      <c r="B17" s="138" t="s">
        <v>530</v>
      </c>
      <c r="C17" s="138" t="s">
        <v>530</v>
      </c>
      <c r="D17" s="138" t="s">
        <v>530</v>
      </c>
      <c r="E17" s="138" t="s">
        <v>530</v>
      </c>
      <c r="F17" s="138" t="s">
        <v>530</v>
      </c>
      <c r="G17" s="138" t="s">
        <v>530</v>
      </c>
      <c r="H17" s="138" t="s">
        <v>530</v>
      </c>
      <c r="I17" s="138" t="s">
        <v>530</v>
      </c>
      <c r="J17" s="138" t="s">
        <v>530</v>
      </c>
      <c r="K17" s="138" t="s">
        <v>530</v>
      </c>
      <c r="L17" s="138" t="s">
        <v>530</v>
      </c>
      <c r="M17" s="138" t="s">
        <v>530</v>
      </c>
      <c r="N17" s="138" t="s">
        <v>530</v>
      </c>
      <c r="O17" s="138" t="s">
        <v>530</v>
      </c>
      <c r="P17" s="138" t="s">
        <v>530</v>
      </c>
      <c r="Q17" s="137" t="s">
        <v>530</v>
      </c>
      <c r="R17" s="138" t="s">
        <v>530</v>
      </c>
      <c r="S17" s="138" t="s">
        <v>530</v>
      </c>
      <c r="T17" s="138" t="s">
        <v>530</v>
      </c>
      <c r="U17" s="138" t="s">
        <v>530</v>
      </c>
      <c r="V17" s="138" t="s">
        <v>530</v>
      </c>
      <c r="W17" s="138" t="s">
        <v>530</v>
      </c>
      <c r="X17" s="138" t="s">
        <v>530</v>
      </c>
      <c r="Y17" s="138" t="s">
        <v>530</v>
      </c>
      <c r="Z17" s="138" t="s">
        <v>530</v>
      </c>
      <c r="AA17" s="138" t="s">
        <v>530</v>
      </c>
      <c r="AB17" s="138" t="s">
        <v>530</v>
      </c>
      <c r="AC17" s="138" t="s">
        <v>530</v>
      </c>
      <c r="AD17" s="138" t="s">
        <v>530</v>
      </c>
      <c r="AE17" s="138" t="s">
        <v>530</v>
      </c>
      <c r="AF17" s="138" t="s">
        <v>530</v>
      </c>
      <c r="AG17" s="138" t="s">
        <v>530</v>
      </c>
      <c r="AH17" s="138" t="s">
        <v>530</v>
      </c>
      <c r="AI17" s="138" t="s">
        <v>530</v>
      </c>
      <c r="AJ17" s="138" t="s">
        <v>530</v>
      </c>
      <c r="AK17" s="138" t="s">
        <v>530</v>
      </c>
      <c r="AL17" s="138" t="s">
        <v>530</v>
      </c>
      <c r="AM17" s="138" t="s">
        <v>530</v>
      </c>
      <c r="AN17" s="138" t="s">
        <v>530</v>
      </c>
      <c r="AO17" s="138" t="s">
        <v>530</v>
      </c>
      <c r="AP17" s="138" t="s">
        <v>530</v>
      </c>
      <c r="AQ17" s="19">
        <v>0</v>
      </c>
      <c r="AR17" s="19">
        <v>0</v>
      </c>
    </row>
    <row r="18" spans="1:44" s="12" customFormat="1" ht="12.95" customHeight="1" x14ac:dyDescent="0.2">
      <c r="A18" s="115" t="s">
        <v>759</v>
      </c>
      <c r="B18" s="138" t="s">
        <v>530</v>
      </c>
      <c r="C18" s="139" t="s">
        <v>790</v>
      </c>
      <c r="D18" s="138" t="s">
        <v>530</v>
      </c>
      <c r="E18" s="138" t="s">
        <v>530</v>
      </c>
      <c r="F18" s="138" t="s">
        <v>530</v>
      </c>
      <c r="G18" s="138" t="s">
        <v>530</v>
      </c>
      <c r="H18" s="138" t="s">
        <v>530</v>
      </c>
      <c r="I18" s="139" t="s">
        <v>781</v>
      </c>
      <c r="J18" s="138" t="s">
        <v>530</v>
      </c>
      <c r="K18" s="138" t="s">
        <v>530</v>
      </c>
      <c r="L18" s="138" t="s">
        <v>530</v>
      </c>
      <c r="M18" s="138" t="s">
        <v>530</v>
      </c>
      <c r="N18" s="138" t="s">
        <v>530</v>
      </c>
      <c r="O18" s="138" t="s">
        <v>530</v>
      </c>
      <c r="P18" s="138" t="s">
        <v>530</v>
      </c>
      <c r="Q18" s="138" t="s">
        <v>530</v>
      </c>
      <c r="R18" s="137" t="s">
        <v>530</v>
      </c>
      <c r="S18" s="138" t="s">
        <v>530</v>
      </c>
      <c r="T18" s="138" t="s">
        <v>530</v>
      </c>
      <c r="U18" s="138" t="s">
        <v>530</v>
      </c>
      <c r="V18" s="138" t="s">
        <v>530</v>
      </c>
      <c r="W18" s="138" t="s">
        <v>530</v>
      </c>
      <c r="X18" s="138" t="s">
        <v>530</v>
      </c>
      <c r="Y18" s="138" t="s">
        <v>530</v>
      </c>
      <c r="Z18" s="138" t="s">
        <v>530</v>
      </c>
      <c r="AA18" s="138" t="s">
        <v>530</v>
      </c>
      <c r="AB18" s="138" t="s">
        <v>530</v>
      </c>
      <c r="AC18" s="138" t="s">
        <v>530</v>
      </c>
      <c r="AD18" s="138" t="s">
        <v>530</v>
      </c>
      <c r="AE18" s="138" t="s">
        <v>530</v>
      </c>
      <c r="AF18" s="138" t="s">
        <v>530</v>
      </c>
      <c r="AG18" s="138" t="s">
        <v>530</v>
      </c>
      <c r="AH18" s="138" t="s">
        <v>530</v>
      </c>
      <c r="AI18" s="138" t="s">
        <v>530</v>
      </c>
      <c r="AJ18" s="138" t="s">
        <v>530</v>
      </c>
      <c r="AK18" s="138" t="s">
        <v>530</v>
      </c>
      <c r="AL18" s="138" t="s">
        <v>530</v>
      </c>
      <c r="AM18" s="138" t="s">
        <v>530</v>
      </c>
      <c r="AN18" s="138" t="s">
        <v>530</v>
      </c>
      <c r="AO18" s="138" t="s">
        <v>530</v>
      </c>
      <c r="AP18" s="138" t="s">
        <v>530</v>
      </c>
      <c r="AQ18" s="19">
        <v>1</v>
      </c>
      <c r="AR18" s="19">
        <v>1</v>
      </c>
    </row>
    <row r="19" spans="1:44" s="12" customFormat="1" ht="12.95" customHeight="1" x14ac:dyDescent="0.2">
      <c r="A19" s="115" t="s">
        <v>756</v>
      </c>
      <c r="B19" s="138" t="s">
        <v>530</v>
      </c>
      <c r="C19" s="139" t="s">
        <v>786</v>
      </c>
      <c r="D19" s="138" t="s">
        <v>530</v>
      </c>
      <c r="E19" s="138" t="s">
        <v>530</v>
      </c>
      <c r="F19" s="138" t="s">
        <v>530</v>
      </c>
      <c r="G19" s="139" t="s">
        <v>781</v>
      </c>
      <c r="H19" s="138" t="s">
        <v>530</v>
      </c>
      <c r="I19" s="138" t="s">
        <v>530</v>
      </c>
      <c r="J19" s="138" t="s">
        <v>530</v>
      </c>
      <c r="K19" s="138" t="s">
        <v>530</v>
      </c>
      <c r="L19" s="138" t="s">
        <v>530</v>
      </c>
      <c r="M19" s="139" t="s">
        <v>781</v>
      </c>
      <c r="N19" s="138" t="s">
        <v>530</v>
      </c>
      <c r="O19" s="138" t="s">
        <v>530</v>
      </c>
      <c r="P19" s="138" t="s">
        <v>530</v>
      </c>
      <c r="Q19" s="138" t="s">
        <v>530</v>
      </c>
      <c r="R19" s="138" t="s">
        <v>530</v>
      </c>
      <c r="S19" s="137" t="s">
        <v>530</v>
      </c>
      <c r="T19" s="138" t="s">
        <v>530</v>
      </c>
      <c r="U19" s="138" t="s">
        <v>530</v>
      </c>
      <c r="V19" s="139" t="s">
        <v>781</v>
      </c>
      <c r="W19" s="138" t="s">
        <v>530</v>
      </c>
      <c r="X19" s="138" t="s">
        <v>530</v>
      </c>
      <c r="Y19" s="138" t="s">
        <v>530</v>
      </c>
      <c r="Z19" s="138" t="s">
        <v>530</v>
      </c>
      <c r="AA19" s="138" t="s">
        <v>530</v>
      </c>
      <c r="AB19" s="138" t="s">
        <v>530</v>
      </c>
      <c r="AC19" s="138" t="s">
        <v>530</v>
      </c>
      <c r="AD19" s="138" t="s">
        <v>530</v>
      </c>
      <c r="AE19" s="138" t="s">
        <v>530</v>
      </c>
      <c r="AF19" s="138" t="s">
        <v>530</v>
      </c>
      <c r="AG19" s="138" t="s">
        <v>530</v>
      </c>
      <c r="AH19" s="138" t="s">
        <v>530</v>
      </c>
      <c r="AI19" s="138" t="s">
        <v>530</v>
      </c>
      <c r="AJ19" s="138" t="s">
        <v>530</v>
      </c>
      <c r="AK19" s="138" t="s">
        <v>530</v>
      </c>
      <c r="AL19" s="138" t="s">
        <v>530</v>
      </c>
      <c r="AM19" s="138" t="s">
        <v>530</v>
      </c>
      <c r="AN19" s="138" t="s">
        <v>530</v>
      </c>
      <c r="AO19" s="138" t="s">
        <v>530</v>
      </c>
      <c r="AP19" s="138" t="s">
        <v>530</v>
      </c>
      <c r="AQ19" s="19">
        <v>4</v>
      </c>
      <c r="AR19" s="19">
        <v>1</v>
      </c>
    </row>
    <row r="20" spans="1:44" s="12" customFormat="1" ht="12.95" customHeight="1" x14ac:dyDescent="0.2">
      <c r="A20" s="115" t="s">
        <v>757</v>
      </c>
      <c r="B20" s="138" t="s">
        <v>530</v>
      </c>
      <c r="C20" s="139" t="s">
        <v>790</v>
      </c>
      <c r="D20" s="138" t="s">
        <v>530</v>
      </c>
      <c r="E20" s="138" t="s">
        <v>530</v>
      </c>
      <c r="F20" s="139" t="s">
        <v>781</v>
      </c>
      <c r="G20" s="138" t="s">
        <v>530</v>
      </c>
      <c r="H20" s="138" t="s">
        <v>530</v>
      </c>
      <c r="I20" s="138" t="s">
        <v>530</v>
      </c>
      <c r="J20" s="138" t="s">
        <v>530</v>
      </c>
      <c r="K20" s="138" t="s">
        <v>530</v>
      </c>
      <c r="L20" s="139" t="s">
        <v>790</v>
      </c>
      <c r="M20" s="138" t="s">
        <v>530</v>
      </c>
      <c r="N20" s="138" t="s">
        <v>530</v>
      </c>
      <c r="O20" s="138" t="s">
        <v>530</v>
      </c>
      <c r="P20" s="138" t="s">
        <v>530</v>
      </c>
      <c r="Q20" s="138" t="s">
        <v>530</v>
      </c>
      <c r="R20" s="138" t="s">
        <v>530</v>
      </c>
      <c r="S20" s="138" t="s">
        <v>530</v>
      </c>
      <c r="T20" s="137" t="s">
        <v>530</v>
      </c>
      <c r="U20" s="138" t="s">
        <v>530</v>
      </c>
      <c r="V20" s="138" t="s">
        <v>530</v>
      </c>
      <c r="W20" s="138" t="s">
        <v>530</v>
      </c>
      <c r="X20" s="138" t="s">
        <v>530</v>
      </c>
      <c r="Y20" s="138" t="s">
        <v>530</v>
      </c>
      <c r="Z20" s="138" t="s">
        <v>530</v>
      </c>
      <c r="AA20" s="138" t="s">
        <v>530</v>
      </c>
      <c r="AB20" s="138" t="s">
        <v>530</v>
      </c>
      <c r="AC20" s="138" t="s">
        <v>530</v>
      </c>
      <c r="AD20" s="138" t="s">
        <v>530</v>
      </c>
      <c r="AE20" s="138" t="s">
        <v>530</v>
      </c>
      <c r="AF20" s="138" t="s">
        <v>530</v>
      </c>
      <c r="AG20" s="138" t="s">
        <v>530</v>
      </c>
      <c r="AH20" s="138" t="s">
        <v>530</v>
      </c>
      <c r="AI20" s="138" t="s">
        <v>530</v>
      </c>
      <c r="AJ20" s="138" t="s">
        <v>530</v>
      </c>
      <c r="AK20" s="138" t="s">
        <v>530</v>
      </c>
      <c r="AL20" s="138" t="s">
        <v>530</v>
      </c>
      <c r="AM20" s="138" t="s">
        <v>530</v>
      </c>
      <c r="AN20" s="138" t="s">
        <v>530</v>
      </c>
      <c r="AO20" s="138" t="s">
        <v>530</v>
      </c>
      <c r="AP20" s="138" t="s">
        <v>530</v>
      </c>
      <c r="AQ20" s="19">
        <v>1</v>
      </c>
      <c r="AR20" s="19">
        <v>2</v>
      </c>
    </row>
    <row r="21" spans="1:44" s="12" customFormat="1" ht="12.95" customHeight="1" x14ac:dyDescent="0.2">
      <c r="A21" s="115" t="s">
        <v>758</v>
      </c>
      <c r="B21" s="138" t="s">
        <v>530</v>
      </c>
      <c r="C21" s="138" t="s">
        <v>530</v>
      </c>
      <c r="D21" s="138" t="s">
        <v>530</v>
      </c>
      <c r="E21" s="138" t="s">
        <v>530</v>
      </c>
      <c r="F21" s="138" t="s">
        <v>530</v>
      </c>
      <c r="G21" s="138" t="s">
        <v>530</v>
      </c>
      <c r="H21" s="138" t="s">
        <v>530</v>
      </c>
      <c r="I21" s="138" t="s">
        <v>530</v>
      </c>
      <c r="J21" s="138" t="s">
        <v>530</v>
      </c>
      <c r="K21" s="138" t="s">
        <v>530</v>
      </c>
      <c r="L21" s="138" t="s">
        <v>530</v>
      </c>
      <c r="M21" s="138" t="s">
        <v>530</v>
      </c>
      <c r="N21" s="138" t="s">
        <v>530</v>
      </c>
      <c r="O21" s="138" t="s">
        <v>530</v>
      </c>
      <c r="P21" s="138" t="s">
        <v>530</v>
      </c>
      <c r="Q21" s="138" t="s">
        <v>530</v>
      </c>
      <c r="R21" s="138" t="s">
        <v>530</v>
      </c>
      <c r="S21" s="138" t="s">
        <v>530</v>
      </c>
      <c r="T21" s="138" t="s">
        <v>530</v>
      </c>
      <c r="U21" s="137" t="s">
        <v>530</v>
      </c>
      <c r="V21" s="138" t="s">
        <v>530</v>
      </c>
      <c r="W21" s="138" t="s">
        <v>530</v>
      </c>
      <c r="X21" s="138" t="s">
        <v>530</v>
      </c>
      <c r="Y21" s="138" t="s">
        <v>530</v>
      </c>
      <c r="Z21" s="138" t="s">
        <v>530</v>
      </c>
      <c r="AA21" s="138" t="s">
        <v>530</v>
      </c>
      <c r="AB21" s="138" t="s">
        <v>530</v>
      </c>
      <c r="AC21" s="138" t="s">
        <v>530</v>
      </c>
      <c r="AD21" s="138" t="s">
        <v>530</v>
      </c>
      <c r="AE21" s="138" t="s">
        <v>530</v>
      </c>
      <c r="AF21" s="138" t="s">
        <v>530</v>
      </c>
      <c r="AG21" s="138" t="s">
        <v>530</v>
      </c>
      <c r="AH21" s="138" t="s">
        <v>530</v>
      </c>
      <c r="AI21" s="138" t="s">
        <v>530</v>
      </c>
      <c r="AJ21" s="138" t="s">
        <v>530</v>
      </c>
      <c r="AK21" s="138" t="s">
        <v>530</v>
      </c>
      <c r="AL21" s="138" t="s">
        <v>530</v>
      </c>
      <c r="AM21" s="138" t="s">
        <v>530</v>
      </c>
      <c r="AN21" s="138" t="s">
        <v>530</v>
      </c>
      <c r="AO21" s="138" t="s">
        <v>530</v>
      </c>
      <c r="AP21" s="138" t="s">
        <v>530</v>
      </c>
      <c r="AQ21" s="19">
        <v>0</v>
      </c>
      <c r="AR21" s="19">
        <v>0</v>
      </c>
    </row>
    <row r="22" spans="1:44" s="12" customFormat="1" ht="12.95" customHeight="1" x14ac:dyDescent="0.2">
      <c r="A22" s="115" t="s">
        <v>760</v>
      </c>
      <c r="B22" s="138" t="s">
        <v>530</v>
      </c>
      <c r="C22" s="138" t="s">
        <v>530</v>
      </c>
      <c r="D22" s="138" t="s">
        <v>530</v>
      </c>
      <c r="E22" s="138" t="s">
        <v>530</v>
      </c>
      <c r="F22" s="138" t="s">
        <v>530</v>
      </c>
      <c r="G22" s="138" t="s">
        <v>530</v>
      </c>
      <c r="H22" s="138" t="s">
        <v>530</v>
      </c>
      <c r="I22" s="139" t="s">
        <v>790</v>
      </c>
      <c r="J22" s="138" t="s">
        <v>530</v>
      </c>
      <c r="K22" s="138" t="s">
        <v>530</v>
      </c>
      <c r="L22" s="138" t="s">
        <v>530</v>
      </c>
      <c r="M22" s="138" t="s">
        <v>530</v>
      </c>
      <c r="N22" s="138" t="s">
        <v>530</v>
      </c>
      <c r="O22" s="138" t="s">
        <v>530</v>
      </c>
      <c r="P22" s="139" t="s">
        <v>781</v>
      </c>
      <c r="Q22" s="138" t="s">
        <v>530</v>
      </c>
      <c r="R22" s="138" t="s">
        <v>530</v>
      </c>
      <c r="S22" s="139" t="s">
        <v>790</v>
      </c>
      <c r="T22" s="138" t="s">
        <v>530</v>
      </c>
      <c r="U22" s="138" t="s">
        <v>530</v>
      </c>
      <c r="V22" s="137" t="s">
        <v>530</v>
      </c>
      <c r="W22" s="139" t="s">
        <v>781</v>
      </c>
      <c r="X22" s="138" t="s">
        <v>530</v>
      </c>
      <c r="Y22" s="138" t="s">
        <v>530</v>
      </c>
      <c r="Z22" s="138" t="s">
        <v>530</v>
      </c>
      <c r="AA22" s="138" t="s">
        <v>530</v>
      </c>
      <c r="AB22" s="138" t="s">
        <v>530</v>
      </c>
      <c r="AC22" s="138" t="s">
        <v>530</v>
      </c>
      <c r="AD22" s="138" t="s">
        <v>530</v>
      </c>
      <c r="AE22" s="138" t="s">
        <v>530</v>
      </c>
      <c r="AF22" s="138" t="s">
        <v>530</v>
      </c>
      <c r="AG22" s="138" t="s">
        <v>530</v>
      </c>
      <c r="AH22" s="138" t="s">
        <v>530</v>
      </c>
      <c r="AI22" s="138" t="s">
        <v>530</v>
      </c>
      <c r="AJ22" s="138" t="s">
        <v>530</v>
      </c>
      <c r="AK22" s="138" t="s">
        <v>530</v>
      </c>
      <c r="AL22" s="138" t="s">
        <v>530</v>
      </c>
      <c r="AM22" s="138" t="s">
        <v>530</v>
      </c>
      <c r="AN22" s="138" t="s">
        <v>530</v>
      </c>
      <c r="AO22" s="138" t="s">
        <v>530</v>
      </c>
      <c r="AP22" s="138" t="s">
        <v>530</v>
      </c>
      <c r="AQ22" s="19">
        <v>2</v>
      </c>
      <c r="AR22" s="19">
        <v>2</v>
      </c>
    </row>
    <row r="23" spans="1:44" s="12" customFormat="1" ht="12.95" customHeight="1" x14ac:dyDescent="0.2">
      <c r="A23" s="115" t="s">
        <v>761</v>
      </c>
      <c r="B23" s="138" t="s">
        <v>530</v>
      </c>
      <c r="C23" s="139" t="s">
        <v>790</v>
      </c>
      <c r="D23" s="138" t="s">
        <v>530</v>
      </c>
      <c r="E23" s="138" t="s">
        <v>530</v>
      </c>
      <c r="F23" s="142" t="s">
        <v>788</v>
      </c>
      <c r="G23" s="143" t="s">
        <v>790</v>
      </c>
      <c r="H23" s="138" t="s">
        <v>530</v>
      </c>
      <c r="I23" s="138" t="s">
        <v>530</v>
      </c>
      <c r="J23" s="138" t="s">
        <v>530</v>
      </c>
      <c r="K23" s="138" t="s">
        <v>530</v>
      </c>
      <c r="L23" s="138" t="s">
        <v>530</v>
      </c>
      <c r="M23" s="138" t="s">
        <v>530</v>
      </c>
      <c r="N23" s="138" t="s">
        <v>530</v>
      </c>
      <c r="O23" s="139" t="s">
        <v>781</v>
      </c>
      <c r="P23" s="144" t="s">
        <v>788</v>
      </c>
      <c r="Q23" s="138" t="s">
        <v>530</v>
      </c>
      <c r="R23" s="138" t="s">
        <v>530</v>
      </c>
      <c r="S23" s="138" t="s">
        <v>530</v>
      </c>
      <c r="T23" s="138" t="s">
        <v>530</v>
      </c>
      <c r="U23" s="138" t="s">
        <v>530</v>
      </c>
      <c r="V23" s="139" t="s">
        <v>790</v>
      </c>
      <c r="W23" s="137" t="s">
        <v>530</v>
      </c>
      <c r="X23" s="138" t="s">
        <v>530</v>
      </c>
      <c r="Y23" s="138" t="s">
        <v>530</v>
      </c>
      <c r="Z23" s="139" t="s">
        <v>781</v>
      </c>
      <c r="AA23" s="138" t="s">
        <v>530</v>
      </c>
      <c r="AB23" s="138" t="s">
        <v>530</v>
      </c>
      <c r="AC23" s="139" t="s">
        <v>790</v>
      </c>
      <c r="AD23" s="138" t="s">
        <v>530</v>
      </c>
      <c r="AE23" s="138" t="s">
        <v>530</v>
      </c>
      <c r="AF23" s="138" t="s">
        <v>530</v>
      </c>
      <c r="AG23" s="138" t="s">
        <v>530</v>
      </c>
      <c r="AH23" s="138" t="s">
        <v>530</v>
      </c>
      <c r="AI23" s="138" t="s">
        <v>530</v>
      </c>
      <c r="AJ23" s="138" t="s">
        <v>530</v>
      </c>
      <c r="AK23" s="138" t="s">
        <v>530</v>
      </c>
      <c r="AL23" s="138" t="s">
        <v>530</v>
      </c>
      <c r="AM23" s="138" t="s">
        <v>530</v>
      </c>
      <c r="AN23" s="138" t="s">
        <v>530</v>
      </c>
      <c r="AO23" s="138" t="s">
        <v>530</v>
      </c>
      <c r="AP23" s="138" t="s">
        <v>530</v>
      </c>
      <c r="AQ23" s="19">
        <v>6</v>
      </c>
      <c r="AR23" s="19">
        <v>4</v>
      </c>
    </row>
    <row r="24" spans="1:44" s="12" customFormat="1" ht="12.95" customHeight="1" x14ac:dyDescent="0.2">
      <c r="A24" s="140" t="s">
        <v>762</v>
      </c>
      <c r="B24" s="138" t="s">
        <v>530</v>
      </c>
      <c r="C24" s="139" t="s">
        <v>785</v>
      </c>
      <c r="D24" s="138" t="s">
        <v>530</v>
      </c>
      <c r="E24" s="138" t="s">
        <v>530</v>
      </c>
      <c r="F24" s="138" t="s">
        <v>530</v>
      </c>
      <c r="G24" s="139" t="s">
        <v>785</v>
      </c>
      <c r="H24" s="138" t="s">
        <v>530</v>
      </c>
      <c r="I24" s="139" t="s">
        <v>787</v>
      </c>
      <c r="J24" s="138" t="s">
        <v>530</v>
      </c>
      <c r="K24" s="138" t="s">
        <v>530</v>
      </c>
      <c r="L24" s="139" t="s">
        <v>785</v>
      </c>
      <c r="M24" s="139" t="s">
        <v>790</v>
      </c>
      <c r="N24" s="138" t="s">
        <v>530</v>
      </c>
      <c r="O24" s="138" t="s">
        <v>530</v>
      </c>
      <c r="P24" s="138" t="s">
        <v>530</v>
      </c>
      <c r="Q24" s="138" t="s">
        <v>530</v>
      </c>
      <c r="R24" s="138" t="s">
        <v>530</v>
      </c>
      <c r="S24" s="138" t="s">
        <v>530</v>
      </c>
      <c r="T24" s="138" t="s">
        <v>530</v>
      </c>
      <c r="U24" s="138" t="s">
        <v>530</v>
      </c>
      <c r="V24" s="138" t="s">
        <v>530</v>
      </c>
      <c r="W24" s="138" t="s">
        <v>530</v>
      </c>
      <c r="X24" s="137" t="s">
        <v>530</v>
      </c>
      <c r="Y24" s="139" t="s">
        <v>786</v>
      </c>
      <c r="Z24" s="139" t="s">
        <v>781</v>
      </c>
      <c r="AA24" s="138" t="s">
        <v>530</v>
      </c>
      <c r="AB24" s="138" t="s">
        <v>530</v>
      </c>
      <c r="AC24" s="139" t="s">
        <v>785</v>
      </c>
      <c r="AD24" s="138" t="s">
        <v>530</v>
      </c>
      <c r="AE24" s="144" t="s">
        <v>788</v>
      </c>
      <c r="AF24" s="139" t="s">
        <v>430</v>
      </c>
      <c r="AG24" s="139" t="s">
        <v>787</v>
      </c>
      <c r="AH24" s="139" t="s">
        <v>781</v>
      </c>
      <c r="AI24" s="139" t="s">
        <v>786</v>
      </c>
      <c r="AJ24" s="139" t="s">
        <v>786</v>
      </c>
      <c r="AK24" s="138" t="s">
        <v>530</v>
      </c>
      <c r="AL24" s="138" t="s">
        <v>530</v>
      </c>
      <c r="AM24" s="432" t="s">
        <v>781</v>
      </c>
      <c r="AN24" s="139" t="s">
        <v>790</v>
      </c>
      <c r="AO24" s="138" t="s">
        <v>530</v>
      </c>
      <c r="AP24" s="138" t="s">
        <v>530</v>
      </c>
      <c r="AQ24" s="19">
        <v>15</v>
      </c>
      <c r="AR24" s="19">
        <v>14</v>
      </c>
    </row>
    <row r="25" spans="1:44" s="12" customFormat="1" ht="12.95" customHeight="1" x14ac:dyDescent="0.2">
      <c r="A25" s="115" t="s">
        <v>763</v>
      </c>
      <c r="B25" s="138" t="s">
        <v>530</v>
      </c>
      <c r="C25" s="138" t="s">
        <v>530</v>
      </c>
      <c r="D25" s="138" t="s">
        <v>530</v>
      </c>
      <c r="E25" s="138" t="s">
        <v>530</v>
      </c>
      <c r="F25" s="139" t="s">
        <v>781</v>
      </c>
      <c r="G25" s="143" t="s">
        <v>789</v>
      </c>
      <c r="H25" s="138" t="s">
        <v>530</v>
      </c>
      <c r="I25" s="139" t="s">
        <v>786</v>
      </c>
      <c r="J25" s="138" t="s">
        <v>530</v>
      </c>
      <c r="K25" s="138" t="s">
        <v>530</v>
      </c>
      <c r="L25" s="139" t="s">
        <v>790</v>
      </c>
      <c r="M25" s="141" t="s">
        <v>530</v>
      </c>
      <c r="N25" s="138" t="s">
        <v>530</v>
      </c>
      <c r="O25" s="139" t="s">
        <v>781</v>
      </c>
      <c r="P25" s="138" t="s">
        <v>530</v>
      </c>
      <c r="Q25" s="138" t="s">
        <v>530</v>
      </c>
      <c r="R25" s="138" t="s">
        <v>530</v>
      </c>
      <c r="S25" s="138" t="s">
        <v>530</v>
      </c>
      <c r="T25" s="138" t="s">
        <v>530</v>
      </c>
      <c r="U25" s="138" t="s">
        <v>530</v>
      </c>
      <c r="V25" s="138" t="s">
        <v>530</v>
      </c>
      <c r="W25" s="138" t="s">
        <v>530</v>
      </c>
      <c r="X25" s="139" t="s">
        <v>786</v>
      </c>
      <c r="Y25" s="137" t="s">
        <v>530</v>
      </c>
      <c r="Z25" s="139" t="s">
        <v>781</v>
      </c>
      <c r="AA25" s="139" t="s">
        <v>781</v>
      </c>
      <c r="AB25" s="138" t="s">
        <v>530</v>
      </c>
      <c r="AC25" s="143" t="s">
        <v>430</v>
      </c>
      <c r="AD25" s="138" t="s">
        <v>530</v>
      </c>
      <c r="AE25" s="138" t="s">
        <v>530</v>
      </c>
      <c r="AF25" s="139" t="s">
        <v>790</v>
      </c>
      <c r="AG25" s="139" t="s">
        <v>781</v>
      </c>
      <c r="AH25" s="138" t="s">
        <v>530</v>
      </c>
      <c r="AI25" s="139" t="s">
        <v>790</v>
      </c>
      <c r="AJ25" s="138" t="s">
        <v>530</v>
      </c>
      <c r="AK25" s="138" t="s">
        <v>530</v>
      </c>
      <c r="AL25" s="138" t="s">
        <v>530</v>
      </c>
      <c r="AM25" s="138" t="s">
        <v>530</v>
      </c>
      <c r="AN25" s="138" t="s">
        <v>530</v>
      </c>
      <c r="AO25" s="138" t="s">
        <v>530</v>
      </c>
      <c r="AP25" s="138" t="s">
        <v>530</v>
      </c>
      <c r="AQ25" s="19">
        <v>11</v>
      </c>
      <c r="AR25" s="19">
        <v>9</v>
      </c>
    </row>
    <row r="26" spans="1:44" s="12" customFormat="1" ht="12.95" customHeight="1" x14ac:dyDescent="0.2">
      <c r="A26" s="115" t="s">
        <v>764</v>
      </c>
      <c r="B26" s="139" t="s">
        <v>781</v>
      </c>
      <c r="C26" s="138" t="s">
        <v>530</v>
      </c>
      <c r="D26" s="138" t="s">
        <v>530</v>
      </c>
      <c r="E26" s="138" t="s">
        <v>530</v>
      </c>
      <c r="F26" s="139" t="s">
        <v>781</v>
      </c>
      <c r="G26" s="139" t="s">
        <v>790</v>
      </c>
      <c r="H26" s="138" t="s">
        <v>530</v>
      </c>
      <c r="I26" s="144" t="s">
        <v>788</v>
      </c>
      <c r="J26" s="138" t="s">
        <v>530</v>
      </c>
      <c r="K26" s="138" t="s">
        <v>530</v>
      </c>
      <c r="L26" s="138" t="s">
        <v>530</v>
      </c>
      <c r="M26" s="138" t="s">
        <v>530</v>
      </c>
      <c r="N26" s="138" t="s">
        <v>530</v>
      </c>
      <c r="O26" s="143" t="s">
        <v>790</v>
      </c>
      <c r="P26" s="138" t="s">
        <v>530</v>
      </c>
      <c r="Q26" s="138" t="s">
        <v>530</v>
      </c>
      <c r="R26" s="138" t="s">
        <v>530</v>
      </c>
      <c r="S26" s="138" t="s">
        <v>530</v>
      </c>
      <c r="T26" s="138" t="s">
        <v>530</v>
      </c>
      <c r="U26" s="138" t="s">
        <v>530</v>
      </c>
      <c r="V26" s="138" t="s">
        <v>530</v>
      </c>
      <c r="W26" s="139" t="s">
        <v>790</v>
      </c>
      <c r="X26" s="139" t="s">
        <v>790</v>
      </c>
      <c r="Y26" s="139" t="s">
        <v>790</v>
      </c>
      <c r="Z26" s="137" t="s">
        <v>530</v>
      </c>
      <c r="AA26" s="139" t="s">
        <v>790</v>
      </c>
      <c r="AB26" s="138" t="s">
        <v>530</v>
      </c>
      <c r="AC26" s="139" t="s">
        <v>781</v>
      </c>
      <c r="AD26" s="138" t="s">
        <v>530</v>
      </c>
      <c r="AE26" s="138" t="s">
        <v>530</v>
      </c>
      <c r="AF26" s="139" t="s">
        <v>790</v>
      </c>
      <c r="AG26" s="139" t="s">
        <v>786</v>
      </c>
      <c r="AH26" s="139" t="s">
        <v>781</v>
      </c>
      <c r="AI26" s="139" t="s">
        <v>781</v>
      </c>
      <c r="AJ26" s="138" t="s">
        <v>530</v>
      </c>
      <c r="AK26" s="138" t="s">
        <v>530</v>
      </c>
      <c r="AL26" s="138" t="s">
        <v>530</v>
      </c>
      <c r="AM26" s="138" t="s">
        <v>530</v>
      </c>
      <c r="AN26" s="138" t="s">
        <v>530</v>
      </c>
      <c r="AO26" s="138" t="s">
        <v>530</v>
      </c>
      <c r="AP26" s="138" t="s">
        <v>530</v>
      </c>
      <c r="AQ26" s="19">
        <v>8</v>
      </c>
      <c r="AR26" s="19">
        <v>8</v>
      </c>
    </row>
    <row r="27" spans="1:44" s="12" customFormat="1" ht="12.95" customHeight="1" x14ac:dyDescent="0.2">
      <c r="A27" s="115" t="s">
        <v>765</v>
      </c>
      <c r="B27" s="138" t="s">
        <v>530</v>
      </c>
      <c r="C27" s="139" t="s">
        <v>790</v>
      </c>
      <c r="D27" s="138" t="s">
        <v>530</v>
      </c>
      <c r="E27" s="138" t="s">
        <v>530</v>
      </c>
      <c r="F27" s="138" t="s">
        <v>530</v>
      </c>
      <c r="G27" s="138" t="s">
        <v>530</v>
      </c>
      <c r="H27" s="138" t="s">
        <v>530</v>
      </c>
      <c r="I27" s="138" t="s">
        <v>530</v>
      </c>
      <c r="J27" s="138" t="s">
        <v>530</v>
      </c>
      <c r="K27" s="138" t="s">
        <v>530</v>
      </c>
      <c r="L27" s="138" t="s">
        <v>530</v>
      </c>
      <c r="M27" s="138" t="s">
        <v>530</v>
      </c>
      <c r="N27" s="138" t="s">
        <v>530</v>
      </c>
      <c r="O27" s="143" t="s">
        <v>790</v>
      </c>
      <c r="P27" s="138" t="s">
        <v>530</v>
      </c>
      <c r="Q27" s="138" t="s">
        <v>530</v>
      </c>
      <c r="R27" s="138" t="s">
        <v>530</v>
      </c>
      <c r="S27" s="138" t="s">
        <v>530</v>
      </c>
      <c r="T27" s="138" t="s">
        <v>530</v>
      </c>
      <c r="U27" s="138" t="s">
        <v>530</v>
      </c>
      <c r="V27" s="138" t="s">
        <v>530</v>
      </c>
      <c r="W27" s="138" t="s">
        <v>530</v>
      </c>
      <c r="X27" s="138" t="s">
        <v>530</v>
      </c>
      <c r="Y27" s="139" t="s">
        <v>790</v>
      </c>
      <c r="Z27" s="139" t="s">
        <v>781</v>
      </c>
      <c r="AA27" s="137" t="s">
        <v>530</v>
      </c>
      <c r="AB27" s="138" t="s">
        <v>530</v>
      </c>
      <c r="AC27" s="138" t="s">
        <v>530</v>
      </c>
      <c r="AD27" s="138" t="s">
        <v>530</v>
      </c>
      <c r="AE27" s="138" t="s">
        <v>530</v>
      </c>
      <c r="AF27" s="138" t="s">
        <v>530</v>
      </c>
      <c r="AG27" s="138" t="s">
        <v>530</v>
      </c>
      <c r="AH27" s="138" t="s">
        <v>530</v>
      </c>
      <c r="AI27" s="138" t="s">
        <v>530</v>
      </c>
      <c r="AJ27" s="138" t="s">
        <v>530</v>
      </c>
      <c r="AK27" s="138" t="s">
        <v>530</v>
      </c>
      <c r="AL27" s="138" t="s">
        <v>530</v>
      </c>
      <c r="AM27" s="138" t="s">
        <v>530</v>
      </c>
      <c r="AN27" s="138" t="s">
        <v>530</v>
      </c>
      <c r="AO27" s="138" t="s">
        <v>530</v>
      </c>
      <c r="AP27" s="138" t="s">
        <v>530</v>
      </c>
      <c r="AQ27" s="19">
        <v>1</v>
      </c>
      <c r="AR27" s="19">
        <v>3</v>
      </c>
    </row>
    <row r="28" spans="1:44" s="12" customFormat="1" ht="12.95" customHeight="1" x14ac:dyDescent="0.2">
      <c r="A28" s="115" t="s">
        <v>766</v>
      </c>
      <c r="B28" s="138" t="s">
        <v>530</v>
      </c>
      <c r="C28" s="138" t="s">
        <v>530</v>
      </c>
      <c r="D28" s="138" t="s">
        <v>530</v>
      </c>
      <c r="E28" s="138" t="s">
        <v>530</v>
      </c>
      <c r="F28" s="138" t="s">
        <v>530</v>
      </c>
      <c r="G28" s="138" t="s">
        <v>530</v>
      </c>
      <c r="H28" s="138" t="s">
        <v>530</v>
      </c>
      <c r="I28" s="138" t="s">
        <v>530</v>
      </c>
      <c r="J28" s="138" t="s">
        <v>530</v>
      </c>
      <c r="K28" s="138" t="s">
        <v>530</v>
      </c>
      <c r="L28" s="138" t="s">
        <v>530</v>
      </c>
      <c r="M28" s="138" t="s">
        <v>530</v>
      </c>
      <c r="N28" s="138" t="s">
        <v>530</v>
      </c>
      <c r="O28" s="138" t="s">
        <v>530</v>
      </c>
      <c r="P28" s="138" t="s">
        <v>530</v>
      </c>
      <c r="Q28" s="138" t="s">
        <v>530</v>
      </c>
      <c r="R28" s="138" t="s">
        <v>530</v>
      </c>
      <c r="S28" s="138" t="s">
        <v>530</v>
      </c>
      <c r="T28" s="138" t="s">
        <v>530</v>
      </c>
      <c r="U28" s="138" t="s">
        <v>530</v>
      </c>
      <c r="V28" s="138" t="s">
        <v>530</v>
      </c>
      <c r="W28" s="138" t="s">
        <v>530</v>
      </c>
      <c r="X28" s="138" t="s">
        <v>530</v>
      </c>
      <c r="Y28" s="138" t="s">
        <v>530</v>
      </c>
      <c r="Z28" s="138" t="s">
        <v>530</v>
      </c>
      <c r="AA28" s="138" t="s">
        <v>530</v>
      </c>
      <c r="AB28" s="137" t="s">
        <v>530</v>
      </c>
      <c r="AC28" s="138" t="s">
        <v>530</v>
      </c>
      <c r="AD28" s="138" t="s">
        <v>530</v>
      </c>
      <c r="AE28" s="138" t="s">
        <v>530</v>
      </c>
      <c r="AF28" s="138" t="s">
        <v>530</v>
      </c>
      <c r="AG28" s="138" t="s">
        <v>530</v>
      </c>
      <c r="AH28" s="138" t="s">
        <v>530</v>
      </c>
      <c r="AI28" s="138" t="s">
        <v>530</v>
      </c>
      <c r="AJ28" s="138" t="s">
        <v>530</v>
      </c>
      <c r="AK28" s="138" t="s">
        <v>530</v>
      </c>
      <c r="AL28" s="138" t="s">
        <v>530</v>
      </c>
      <c r="AM28" s="138" t="s">
        <v>530</v>
      </c>
      <c r="AN28" s="138" t="s">
        <v>530</v>
      </c>
      <c r="AO28" s="138" t="s">
        <v>530</v>
      </c>
      <c r="AP28" s="138" t="s">
        <v>530</v>
      </c>
      <c r="AQ28" s="19">
        <v>0</v>
      </c>
      <c r="AR28" s="19">
        <v>0</v>
      </c>
    </row>
    <row r="29" spans="1:44" ht="12.95" customHeight="1" x14ac:dyDescent="0.2">
      <c r="A29" s="133" t="s">
        <v>767</v>
      </c>
      <c r="B29" s="138" t="s">
        <v>530</v>
      </c>
      <c r="C29" s="138" t="s">
        <v>530</v>
      </c>
      <c r="D29" s="138" t="s">
        <v>530</v>
      </c>
      <c r="E29" s="138" t="s">
        <v>530</v>
      </c>
      <c r="F29" s="139" t="s">
        <v>781</v>
      </c>
      <c r="G29" s="139" t="s">
        <v>790</v>
      </c>
      <c r="H29" s="138" t="s">
        <v>530</v>
      </c>
      <c r="I29" s="138" t="s">
        <v>530</v>
      </c>
      <c r="J29" s="138" t="s">
        <v>530</v>
      </c>
      <c r="K29" s="138" t="s">
        <v>530</v>
      </c>
      <c r="L29" s="138" t="s">
        <v>530</v>
      </c>
      <c r="M29" s="138" t="s">
        <v>530</v>
      </c>
      <c r="N29" s="138" t="s">
        <v>530</v>
      </c>
      <c r="O29" s="138" t="s">
        <v>530</v>
      </c>
      <c r="P29" s="138" t="s">
        <v>530</v>
      </c>
      <c r="Q29" s="138" t="s">
        <v>530</v>
      </c>
      <c r="R29" s="138" t="s">
        <v>530</v>
      </c>
      <c r="S29" s="138" t="s">
        <v>530</v>
      </c>
      <c r="T29" s="138" t="s">
        <v>530</v>
      </c>
      <c r="U29" s="138" t="s">
        <v>530</v>
      </c>
      <c r="V29" s="138" t="s">
        <v>530</v>
      </c>
      <c r="W29" s="139" t="s">
        <v>781</v>
      </c>
      <c r="X29" s="139" t="s">
        <v>430</v>
      </c>
      <c r="Y29" s="143" t="s">
        <v>785</v>
      </c>
      <c r="Z29" s="139" t="s">
        <v>790</v>
      </c>
      <c r="AA29" s="138" t="s">
        <v>530</v>
      </c>
      <c r="AB29" s="138" t="s">
        <v>530</v>
      </c>
      <c r="AC29" s="137" t="s">
        <v>530</v>
      </c>
      <c r="AD29" s="138" t="s">
        <v>530</v>
      </c>
      <c r="AE29" s="139" t="s">
        <v>790</v>
      </c>
      <c r="AF29" s="138" t="s">
        <v>530</v>
      </c>
      <c r="AG29" s="138" t="s">
        <v>530</v>
      </c>
      <c r="AH29" s="138" t="s">
        <v>530</v>
      </c>
      <c r="AI29" s="138" t="s">
        <v>530</v>
      </c>
      <c r="AJ29" s="138" t="s">
        <v>530</v>
      </c>
      <c r="AK29" s="138" t="s">
        <v>530</v>
      </c>
      <c r="AL29" s="138" t="s">
        <v>530</v>
      </c>
      <c r="AM29" s="138" t="s">
        <v>530</v>
      </c>
      <c r="AN29" s="138" t="s">
        <v>530</v>
      </c>
      <c r="AO29" s="138" t="s">
        <v>530</v>
      </c>
      <c r="AP29" s="138" t="s">
        <v>530</v>
      </c>
      <c r="AQ29" s="19">
        <v>5</v>
      </c>
      <c r="AR29" s="19">
        <v>6</v>
      </c>
    </row>
    <row r="30" spans="1:44" ht="12.95" customHeight="1" x14ac:dyDescent="0.2">
      <c r="A30" s="133" t="s">
        <v>768</v>
      </c>
      <c r="B30" s="138" t="s">
        <v>530</v>
      </c>
      <c r="C30" s="138" t="s">
        <v>530</v>
      </c>
      <c r="D30" s="138" t="s">
        <v>530</v>
      </c>
      <c r="E30" s="138" t="s">
        <v>530</v>
      </c>
      <c r="F30" s="138" t="s">
        <v>530</v>
      </c>
      <c r="G30" s="138" t="s">
        <v>530</v>
      </c>
      <c r="H30" s="138" t="s">
        <v>530</v>
      </c>
      <c r="I30" s="138" t="s">
        <v>530</v>
      </c>
      <c r="J30" s="138" t="s">
        <v>530</v>
      </c>
      <c r="K30" s="138" t="s">
        <v>530</v>
      </c>
      <c r="L30" s="138" t="s">
        <v>530</v>
      </c>
      <c r="M30" s="138" t="s">
        <v>530</v>
      </c>
      <c r="N30" s="138" t="s">
        <v>530</v>
      </c>
      <c r="O30" s="138" t="s">
        <v>530</v>
      </c>
      <c r="P30" s="138" t="s">
        <v>530</v>
      </c>
      <c r="Q30" s="138" t="s">
        <v>530</v>
      </c>
      <c r="R30" s="138" t="s">
        <v>530</v>
      </c>
      <c r="S30" s="138" t="s">
        <v>530</v>
      </c>
      <c r="T30" s="138" t="s">
        <v>530</v>
      </c>
      <c r="U30" s="138" t="s">
        <v>530</v>
      </c>
      <c r="V30" s="138" t="s">
        <v>530</v>
      </c>
      <c r="W30" s="138" t="s">
        <v>530</v>
      </c>
      <c r="X30" s="138" t="s">
        <v>530</v>
      </c>
      <c r="Y30" s="138" t="s">
        <v>530</v>
      </c>
      <c r="Z30" s="138" t="s">
        <v>530</v>
      </c>
      <c r="AA30" s="138" t="s">
        <v>530</v>
      </c>
      <c r="AB30" s="138" t="s">
        <v>530</v>
      </c>
      <c r="AC30" s="138" t="s">
        <v>530</v>
      </c>
      <c r="AD30" s="137" t="s">
        <v>530</v>
      </c>
      <c r="AE30" s="138" t="s">
        <v>530</v>
      </c>
      <c r="AF30" s="138" t="s">
        <v>530</v>
      </c>
      <c r="AG30" s="138" t="s">
        <v>530</v>
      </c>
      <c r="AH30" s="138" t="s">
        <v>530</v>
      </c>
      <c r="AI30" s="138" t="s">
        <v>530</v>
      </c>
      <c r="AJ30" s="138" t="s">
        <v>530</v>
      </c>
      <c r="AK30" s="138" t="s">
        <v>530</v>
      </c>
      <c r="AL30" s="138" t="s">
        <v>530</v>
      </c>
      <c r="AM30" s="138" t="s">
        <v>530</v>
      </c>
      <c r="AN30" s="138" t="s">
        <v>530</v>
      </c>
      <c r="AO30" s="138" t="s">
        <v>530</v>
      </c>
      <c r="AP30" s="138" t="s">
        <v>530</v>
      </c>
      <c r="AQ30" s="19">
        <v>0</v>
      </c>
      <c r="AR30" s="19">
        <v>0</v>
      </c>
    </row>
    <row r="31" spans="1:44" s="145" customFormat="1" ht="12.95" customHeight="1" x14ac:dyDescent="0.2">
      <c r="A31" s="140" t="s">
        <v>769</v>
      </c>
      <c r="B31" s="138" t="s">
        <v>530</v>
      </c>
      <c r="C31" s="139" t="s">
        <v>786</v>
      </c>
      <c r="D31" s="138" t="s">
        <v>530</v>
      </c>
      <c r="E31" s="138" t="s">
        <v>530</v>
      </c>
      <c r="F31" s="138" t="s">
        <v>530</v>
      </c>
      <c r="G31" s="139" t="s">
        <v>790</v>
      </c>
      <c r="H31" s="138" t="s">
        <v>530</v>
      </c>
      <c r="I31" s="139" t="s">
        <v>786</v>
      </c>
      <c r="J31" s="138" t="s">
        <v>530</v>
      </c>
      <c r="K31" s="138" t="s">
        <v>530</v>
      </c>
      <c r="L31" s="139" t="s">
        <v>781</v>
      </c>
      <c r="M31" s="138" t="s">
        <v>530</v>
      </c>
      <c r="N31" s="138" t="s">
        <v>530</v>
      </c>
      <c r="O31" s="138" t="s">
        <v>530</v>
      </c>
      <c r="P31" s="138" t="s">
        <v>530</v>
      </c>
      <c r="Q31" s="138" t="s">
        <v>530</v>
      </c>
      <c r="R31" s="138" t="s">
        <v>530</v>
      </c>
      <c r="S31" s="138" t="s">
        <v>530</v>
      </c>
      <c r="T31" s="138" t="s">
        <v>530</v>
      </c>
      <c r="U31" s="138" t="s">
        <v>530</v>
      </c>
      <c r="V31" s="138" t="s">
        <v>530</v>
      </c>
      <c r="W31" s="138" t="s">
        <v>530</v>
      </c>
      <c r="X31" s="139" t="s">
        <v>787</v>
      </c>
      <c r="Y31" s="138" t="s">
        <v>530</v>
      </c>
      <c r="Z31" s="138" t="s">
        <v>530</v>
      </c>
      <c r="AA31" s="138" t="s">
        <v>530</v>
      </c>
      <c r="AB31" s="138" t="s">
        <v>530</v>
      </c>
      <c r="AC31" s="139" t="s">
        <v>781</v>
      </c>
      <c r="AD31" s="138" t="s">
        <v>530</v>
      </c>
      <c r="AE31" s="137" t="s">
        <v>530</v>
      </c>
      <c r="AF31" s="139" t="s">
        <v>785</v>
      </c>
      <c r="AG31" s="139" t="s">
        <v>786</v>
      </c>
      <c r="AH31" s="139" t="s">
        <v>790</v>
      </c>
      <c r="AI31" s="139" t="s">
        <v>786</v>
      </c>
      <c r="AJ31" s="138" t="s">
        <v>530</v>
      </c>
      <c r="AK31" s="138" t="s">
        <v>530</v>
      </c>
      <c r="AL31" s="138" t="s">
        <v>530</v>
      </c>
      <c r="AM31" s="138" t="s">
        <v>530</v>
      </c>
      <c r="AN31" s="138" t="s">
        <v>530</v>
      </c>
      <c r="AO31" s="138" t="s">
        <v>530</v>
      </c>
      <c r="AP31" s="139" t="s">
        <v>781</v>
      </c>
      <c r="AQ31" s="19">
        <v>9</v>
      </c>
      <c r="AR31" s="19">
        <v>8</v>
      </c>
    </row>
    <row r="32" spans="1:44" ht="12.95" customHeight="1" x14ac:dyDescent="0.2">
      <c r="A32" s="146" t="s">
        <v>770</v>
      </c>
      <c r="B32" s="138" t="s">
        <v>530</v>
      </c>
      <c r="C32" s="432" t="s">
        <v>781</v>
      </c>
      <c r="D32" s="138" t="s">
        <v>530</v>
      </c>
      <c r="E32" s="138" t="s">
        <v>530</v>
      </c>
      <c r="F32" s="139" t="s">
        <v>781</v>
      </c>
      <c r="G32" s="139" t="s">
        <v>790</v>
      </c>
      <c r="H32" s="138" t="s">
        <v>530</v>
      </c>
      <c r="I32" s="144" t="s">
        <v>788</v>
      </c>
      <c r="J32" s="138" t="s">
        <v>530</v>
      </c>
      <c r="K32" s="138" t="s">
        <v>530</v>
      </c>
      <c r="L32" s="138" t="s">
        <v>530</v>
      </c>
      <c r="M32" s="138" t="s">
        <v>530</v>
      </c>
      <c r="N32" s="138" t="s">
        <v>530</v>
      </c>
      <c r="O32" s="138" t="s">
        <v>530</v>
      </c>
      <c r="P32" s="138" t="s">
        <v>530</v>
      </c>
      <c r="Q32" s="138" t="s">
        <v>530</v>
      </c>
      <c r="R32" s="138" t="s">
        <v>530</v>
      </c>
      <c r="S32" s="138" t="s">
        <v>530</v>
      </c>
      <c r="T32" s="138" t="s">
        <v>530</v>
      </c>
      <c r="U32" s="138" t="s">
        <v>530</v>
      </c>
      <c r="V32" s="138" t="s">
        <v>530</v>
      </c>
      <c r="W32" s="138" t="s">
        <v>530</v>
      </c>
      <c r="X32" s="139" t="s">
        <v>785</v>
      </c>
      <c r="Y32" s="139" t="s">
        <v>781</v>
      </c>
      <c r="Z32" s="139" t="s">
        <v>781</v>
      </c>
      <c r="AA32" s="138" t="s">
        <v>530</v>
      </c>
      <c r="AB32" s="138" t="s">
        <v>530</v>
      </c>
      <c r="AC32" s="138" t="s">
        <v>530</v>
      </c>
      <c r="AD32" s="138" t="s">
        <v>530</v>
      </c>
      <c r="AE32" s="139" t="s">
        <v>430</v>
      </c>
      <c r="AF32" s="137" t="s">
        <v>530</v>
      </c>
      <c r="AG32" s="139" t="s">
        <v>790</v>
      </c>
      <c r="AH32" s="138" t="s">
        <v>530</v>
      </c>
      <c r="AI32" s="139" t="s">
        <v>785</v>
      </c>
      <c r="AJ32" s="138" t="s">
        <v>530</v>
      </c>
      <c r="AK32" s="138" t="s">
        <v>530</v>
      </c>
      <c r="AL32" s="138" t="s">
        <v>530</v>
      </c>
      <c r="AM32" s="138" t="s">
        <v>530</v>
      </c>
      <c r="AN32" s="138" t="s">
        <v>530</v>
      </c>
      <c r="AO32" s="138" t="s">
        <v>530</v>
      </c>
      <c r="AP32" s="138" t="s">
        <v>530</v>
      </c>
      <c r="AQ32" s="19">
        <v>8</v>
      </c>
      <c r="AR32" s="19">
        <v>6</v>
      </c>
    </row>
    <row r="33" spans="1:44" ht="12.95" customHeight="1" x14ac:dyDescent="0.2">
      <c r="A33" s="146" t="s">
        <v>771</v>
      </c>
      <c r="B33" s="138" t="s">
        <v>530</v>
      </c>
      <c r="C33" s="138" t="s">
        <v>530</v>
      </c>
      <c r="D33" s="138" t="s">
        <v>530</v>
      </c>
      <c r="E33" s="138" t="s">
        <v>530</v>
      </c>
      <c r="F33" s="138" t="s">
        <v>530</v>
      </c>
      <c r="G33" s="138" t="s">
        <v>530</v>
      </c>
      <c r="H33" s="138" t="s">
        <v>530</v>
      </c>
      <c r="I33" s="139" t="s">
        <v>430</v>
      </c>
      <c r="J33" s="138" t="s">
        <v>530</v>
      </c>
      <c r="K33" s="138" t="s">
        <v>530</v>
      </c>
      <c r="L33" s="138" t="s">
        <v>530</v>
      </c>
      <c r="M33" s="138" t="s">
        <v>530</v>
      </c>
      <c r="N33" s="138" t="s">
        <v>530</v>
      </c>
      <c r="O33" s="138" t="s">
        <v>530</v>
      </c>
      <c r="P33" s="138" t="s">
        <v>530</v>
      </c>
      <c r="Q33" s="138" t="s">
        <v>530</v>
      </c>
      <c r="R33" s="138" t="s">
        <v>530</v>
      </c>
      <c r="S33" s="138" t="s">
        <v>530</v>
      </c>
      <c r="T33" s="138" t="s">
        <v>530</v>
      </c>
      <c r="U33" s="138" t="s">
        <v>530</v>
      </c>
      <c r="V33" s="138" t="s">
        <v>530</v>
      </c>
      <c r="W33" s="138" t="s">
        <v>530</v>
      </c>
      <c r="X33" s="144" t="s">
        <v>788</v>
      </c>
      <c r="Y33" s="139" t="s">
        <v>790</v>
      </c>
      <c r="Z33" s="139" t="s">
        <v>786</v>
      </c>
      <c r="AA33" s="138" t="s">
        <v>530</v>
      </c>
      <c r="AB33" s="138" t="s">
        <v>530</v>
      </c>
      <c r="AC33" s="138" t="s">
        <v>530</v>
      </c>
      <c r="AD33" s="138" t="s">
        <v>530</v>
      </c>
      <c r="AE33" s="139" t="s">
        <v>786</v>
      </c>
      <c r="AF33" s="139" t="s">
        <v>781</v>
      </c>
      <c r="AG33" s="137" t="s">
        <v>530</v>
      </c>
      <c r="AH33" s="139" t="s">
        <v>790</v>
      </c>
      <c r="AI33" s="139" t="s">
        <v>781</v>
      </c>
      <c r="AJ33" s="139" t="s">
        <v>790</v>
      </c>
      <c r="AK33" s="138" t="s">
        <v>530</v>
      </c>
      <c r="AL33" s="138" t="s">
        <v>530</v>
      </c>
      <c r="AM33" s="138" t="s">
        <v>530</v>
      </c>
      <c r="AN33" s="139" t="s">
        <v>790</v>
      </c>
      <c r="AO33" s="138" t="s">
        <v>530</v>
      </c>
      <c r="AP33" s="138" t="s">
        <v>530</v>
      </c>
      <c r="AQ33" s="19">
        <v>7</v>
      </c>
      <c r="AR33" s="19">
        <v>8</v>
      </c>
    </row>
    <row r="34" spans="1:44" ht="12.95" customHeight="1" x14ac:dyDescent="0.2">
      <c r="A34" s="115" t="s">
        <v>772</v>
      </c>
      <c r="B34" s="138" t="s">
        <v>530</v>
      </c>
      <c r="C34" s="139" t="s">
        <v>781</v>
      </c>
      <c r="D34" s="138" t="s">
        <v>530</v>
      </c>
      <c r="E34" s="138" t="s">
        <v>530</v>
      </c>
      <c r="F34" s="138" t="s">
        <v>530</v>
      </c>
      <c r="G34" s="139" t="s">
        <v>781</v>
      </c>
      <c r="H34" s="138" t="s">
        <v>530</v>
      </c>
      <c r="I34" s="138" t="s">
        <v>530</v>
      </c>
      <c r="J34" s="138" t="s">
        <v>530</v>
      </c>
      <c r="K34" s="138" t="s">
        <v>530</v>
      </c>
      <c r="L34" s="138" t="s">
        <v>530</v>
      </c>
      <c r="M34" s="138" t="s">
        <v>530</v>
      </c>
      <c r="N34" s="138" t="s">
        <v>530</v>
      </c>
      <c r="O34" s="138" t="s">
        <v>530</v>
      </c>
      <c r="P34" s="138" t="s">
        <v>530</v>
      </c>
      <c r="Q34" s="138" t="s">
        <v>530</v>
      </c>
      <c r="R34" s="138" t="s">
        <v>530</v>
      </c>
      <c r="S34" s="138" t="s">
        <v>530</v>
      </c>
      <c r="T34" s="138" t="s">
        <v>530</v>
      </c>
      <c r="U34" s="138" t="s">
        <v>530</v>
      </c>
      <c r="V34" s="138" t="s">
        <v>530</v>
      </c>
      <c r="W34" s="138" t="s">
        <v>530</v>
      </c>
      <c r="X34" s="139" t="s">
        <v>790</v>
      </c>
      <c r="Y34" s="138" t="s">
        <v>530</v>
      </c>
      <c r="Z34" s="139" t="s">
        <v>790</v>
      </c>
      <c r="AA34" s="138" t="s">
        <v>530</v>
      </c>
      <c r="AB34" s="138" t="s">
        <v>530</v>
      </c>
      <c r="AC34" s="138" t="s">
        <v>530</v>
      </c>
      <c r="AD34" s="138" t="s">
        <v>530</v>
      </c>
      <c r="AE34" s="139" t="s">
        <v>781</v>
      </c>
      <c r="AF34" s="138" t="s">
        <v>530</v>
      </c>
      <c r="AG34" s="139" t="s">
        <v>781</v>
      </c>
      <c r="AH34" s="137" t="s">
        <v>530</v>
      </c>
      <c r="AI34" s="138" t="s">
        <v>530</v>
      </c>
      <c r="AJ34" s="138" t="s">
        <v>530</v>
      </c>
      <c r="AK34" s="138" t="s">
        <v>530</v>
      </c>
      <c r="AL34" s="138" t="s">
        <v>530</v>
      </c>
      <c r="AM34" s="138" t="s">
        <v>530</v>
      </c>
      <c r="AN34" s="138" t="s">
        <v>530</v>
      </c>
      <c r="AO34" s="138" t="s">
        <v>530</v>
      </c>
      <c r="AP34" s="138" t="s">
        <v>530</v>
      </c>
      <c r="AQ34" s="19">
        <v>4</v>
      </c>
      <c r="AR34" s="19">
        <v>2</v>
      </c>
    </row>
    <row r="35" spans="1:44" ht="12.95" customHeight="1" x14ac:dyDescent="0.2">
      <c r="A35" s="140" t="s">
        <v>773</v>
      </c>
      <c r="B35" s="138" t="s">
        <v>530</v>
      </c>
      <c r="C35" s="138" t="s">
        <v>530</v>
      </c>
      <c r="D35" s="138" t="s">
        <v>530</v>
      </c>
      <c r="E35" s="138" t="s">
        <v>530</v>
      </c>
      <c r="F35" s="138" t="s">
        <v>530</v>
      </c>
      <c r="G35" s="138" t="s">
        <v>530</v>
      </c>
      <c r="H35" s="138" t="s">
        <v>530</v>
      </c>
      <c r="I35" s="139" t="s">
        <v>788</v>
      </c>
      <c r="J35" s="138" t="s">
        <v>530</v>
      </c>
      <c r="K35" s="138" t="s">
        <v>530</v>
      </c>
      <c r="L35" s="138" t="s">
        <v>530</v>
      </c>
      <c r="M35" s="138" t="s">
        <v>530</v>
      </c>
      <c r="N35" s="138" t="s">
        <v>530</v>
      </c>
      <c r="O35" s="138" t="s">
        <v>530</v>
      </c>
      <c r="P35" s="138" t="s">
        <v>530</v>
      </c>
      <c r="Q35" s="138" t="s">
        <v>530</v>
      </c>
      <c r="R35" s="138" t="s">
        <v>530</v>
      </c>
      <c r="S35" s="138" t="s">
        <v>530</v>
      </c>
      <c r="T35" s="138" t="s">
        <v>530</v>
      </c>
      <c r="U35" s="138" t="s">
        <v>530</v>
      </c>
      <c r="V35" s="138" t="s">
        <v>530</v>
      </c>
      <c r="W35" s="138" t="s">
        <v>530</v>
      </c>
      <c r="X35" s="139" t="s">
        <v>786</v>
      </c>
      <c r="Y35" s="139" t="s">
        <v>781</v>
      </c>
      <c r="Z35" s="139" t="s">
        <v>790</v>
      </c>
      <c r="AA35" s="138" t="s">
        <v>530</v>
      </c>
      <c r="AB35" s="138" t="s">
        <v>530</v>
      </c>
      <c r="AC35" s="138" t="s">
        <v>530</v>
      </c>
      <c r="AD35" s="138" t="s">
        <v>530</v>
      </c>
      <c r="AE35" s="139" t="s">
        <v>786</v>
      </c>
      <c r="AF35" s="139" t="s">
        <v>430</v>
      </c>
      <c r="AG35" s="139" t="s">
        <v>790</v>
      </c>
      <c r="AH35" s="138" t="s">
        <v>530</v>
      </c>
      <c r="AI35" s="137" t="s">
        <v>530</v>
      </c>
      <c r="AJ35" s="139" t="s">
        <v>790</v>
      </c>
      <c r="AK35" s="138" t="s">
        <v>530</v>
      </c>
      <c r="AL35" s="138" t="s">
        <v>530</v>
      </c>
      <c r="AM35" s="138" t="s">
        <v>530</v>
      </c>
      <c r="AN35" s="139" t="s">
        <v>790</v>
      </c>
      <c r="AO35" s="138" t="s">
        <v>530</v>
      </c>
      <c r="AP35" s="138" t="s">
        <v>530</v>
      </c>
      <c r="AQ35" s="19">
        <v>6</v>
      </c>
      <c r="AR35" s="19">
        <v>8</v>
      </c>
    </row>
    <row r="36" spans="1:44" ht="12.95" customHeight="1" x14ac:dyDescent="0.2">
      <c r="A36" s="115" t="s">
        <v>774</v>
      </c>
      <c r="B36" s="138" t="s">
        <v>530</v>
      </c>
      <c r="C36" s="138" t="s">
        <v>530</v>
      </c>
      <c r="D36" s="138" t="s">
        <v>530</v>
      </c>
      <c r="E36" s="138" t="s">
        <v>530</v>
      </c>
      <c r="F36" s="138" t="s">
        <v>530</v>
      </c>
      <c r="G36" s="138" t="s">
        <v>530</v>
      </c>
      <c r="H36" s="138" t="s">
        <v>530</v>
      </c>
      <c r="I36" s="139" t="s">
        <v>790</v>
      </c>
      <c r="J36" s="138" t="s">
        <v>530</v>
      </c>
      <c r="K36" s="138" t="s">
        <v>530</v>
      </c>
      <c r="L36" s="138" t="s">
        <v>530</v>
      </c>
      <c r="M36" s="138" t="s">
        <v>530</v>
      </c>
      <c r="N36" s="138" t="s">
        <v>530</v>
      </c>
      <c r="O36" s="138" t="s">
        <v>530</v>
      </c>
      <c r="P36" s="138" t="s">
        <v>530</v>
      </c>
      <c r="Q36" s="138" t="s">
        <v>530</v>
      </c>
      <c r="R36" s="138" t="s">
        <v>530</v>
      </c>
      <c r="S36" s="138" t="s">
        <v>530</v>
      </c>
      <c r="T36" s="138" t="s">
        <v>530</v>
      </c>
      <c r="U36" s="138" t="s">
        <v>530</v>
      </c>
      <c r="V36" s="138" t="s">
        <v>530</v>
      </c>
      <c r="W36" s="138" t="s">
        <v>530</v>
      </c>
      <c r="X36" s="139" t="s">
        <v>786</v>
      </c>
      <c r="Y36" s="138" t="s">
        <v>530</v>
      </c>
      <c r="Z36" s="138" t="s">
        <v>530</v>
      </c>
      <c r="AA36" s="138" t="s">
        <v>530</v>
      </c>
      <c r="AB36" s="138" t="s">
        <v>530</v>
      </c>
      <c r="AC36" s="138" t="s">
        <v>530</v>
      </c>
      <c r="AD36" s="138" t="s">
        <v>530</v>
      </c>
      <c r="AE36" s="138" t="s">
        <v>530</v>
      </c>
      <c r="AF36" s="138" t="s">
        <v>530</v>
      </c>
      <c r="AG36" s="139" t="s">
        <v>781</v>
      </c>
      <c r="AH36" s="138" t="s">
        <v>530</v>
      </c>
      <c r="AI36" s="139" t="s">
        <v>781</v>
      </c>
      <c r="AJ36" s="137" t="s">
        <v>530</v>
      </c>
      <c r="AK36" s="138" t="s">
        <v>530</v>
      </c>
      <c r="AL36" s="138" t="s">
        <v>530</v>
      </c>
      <c r="AM36" s="138" t="s">
        <v>530</v>
      </c>
      <c r="AN36" s="138" t="s">
        <v>530</v>
      </c>
      <c r="AO36" s="138" t="s">
        <v>530</v>
      </c>
      <c r="AP36" s="138" t="s">
        <v>530</v>
      </c>
      <c r="AQ36" s="19">
        <v>3</v>
      </c>
      <c r="AR36" s="19">
        <v>2</v>
      </c>
    </row>
    <row r="37" spans="1:44" ht="12.95" customHeight="1" x14ac:dyDescent="0.2">
      <c r="A37" s="115" t="s">
        <v>775</v>
      </c>
      <c r="B37" s="138" t="s">
        <v>530</v>
      </c>
      <c r="C37" s="139" t="s">
        <v>790</v>
      </c>
      <c r="D37" s="138" t="s">
        <v>530</v>
      </c>
      <c r="E37" s="138" t="s">
        <v>530</v>
      </c>
      <c r="F37" s="138" t="s">
        <v>530</v>
      </c>
      <c r="G37" s="138" t="s">
        <v>530</v>
      </c>
      <c r="H37" s="138" t="s">
        <v>530</v>
      </c>
      <c r="I37" s="138" t="s">
        <v>530</v>
      </c>
      <c r="J37" s="138" t="s">
        <v>530</v>
      </c>
      <c r="K37" s="138" t="s">
        <v>530</v>
      </c>
      <c r="L37" s="138" t="s">
        <v>530</v>
      </c>
      <c r="M37" s="138" t="s">
        <v>530</v>
      </c>
      <c r="N37" s="138" t="s">
        <v>530</v>
      </c>
      <c r="O37" s="138" t="s">
        <v>530</v>
      </c>
      <c r="P37" s="138" t="s">
        <v>530</v>
      </c>
      <c r="Q37" s="138" t="s">
        <v>530</v>
      </c>
      <c r="R37" s="138" t="s">
        <v>530</v>
      </c>
      <c r="S37" s="138" t="s">
        <v>530</v>
      </c>
      <c r="T37" s="138" t="s">
        <v>530</v>
      </c>
      <c r="U37" s="138" t="s">
        <v>530</v>
      </c>
      <c r="V37" s="138" t="s">
        <v>530</v>
      </c>
      <c r="W37" s="138" t="s">
        <v>530</v>
      </c>
      <c r="X37" s="138" t="s">
        <v>530</v>
      </c>
      <c r="Y37" s="138" t="s">
        <v>530</v>
      </c>
      <c r="Z37" s="138" t="s">
        <v>530</v>
      </c>
      <c r="AA37" s="138" t="s">
        <v>530</v>
      </c>
      <c r="AB37" s="138" t="s">
        <v>530</v>
      </c>
      <c r="AC37" s="138" t="s">
        <v>530</v>
      </c>
      <c r="AD37" s="138" t="s">
        <v>530</v>
      </c>
      <c r="AE37" s="138" t="s">
        <v>530</v>
      </c>
      <c r="AF37" s="138" t="s">
        <v>530</v>
      </c>
      <c r="AG37" s="138" t="s">
        <v>530</v>
      </c>
      <c r="AH37" s="138" t="s">
        <v>530</v>
      </c>
      <c r="AI37" s="138" t="s">
        <v>530</v>
      </c>
      <c r="AJ37" s="138" t="s">
        <v>530</v>
      </c>
      <c r="AK37" s="137" t="s">
        <v>530</v>
      </c>
      <c r="AL37" s="138" t="s">
        <v>530</v>
      </c>
      <c r="AM37" s="138" t="s">
        <v>530</v>
      </c>
      <c r="AN37" s="138" t="s">
        <v>530</v>
      </c>
      <c r="AO37" s="138" t="s">
        <v>530</v>
      </c>
      <c r="AP37" s="138" t="s">
        <v>530</v>
      </c>
      <c r="AQ37" s="19">
        <v>0</v>
      </c>
      <c r="AR37" s="19">
        <v>1</v>
      </c>
    </row>
    <row r="38" spans="1:44" ht="12.95" customHeight="1" x14ac:dyDescent="0.2">
      <c r="A38" s="115" t="s">
        <v>776</v>
      </c>
      <c r="B38" s="138" t="s">
        <v>530</v>
      </c>
      <c r="C38" s="141" t="s">
        <v>530</v>
      </c>
      <c r="D38" s="138" t="s">
        <v>530</v>
      </c>
      <c r="E38" s="138" t="s">
        <v>530</v>
      </c>
      <c r="F38" s="138" t="s">
        <v>530</v>
      </c>
      <c r="G38" s="138" t="s">
        <v>530</v>
      </c>
      <c r="H38" s="138" t="s">
        <v>530</v>
      </c>
      <c r="I38" s="138" t="s">
        <v>530</v>
      </c>
      <c r="J38" s="138" t="s">
        <v>530</v>
      </c>
      <c r="K38" s="138" t="s">
        <v>530</v>
      </c>
      <c r="L38" s="138" t="s">
        <v>530</v>
      </c>
      <c r="M38" s="138" t="s">
        <v>530</v>
      </c>
      <c r="N38" s="138" t="s">
        <v>530</v>
      </c>
      <c r="O38" s="138" t="s">
        <v>530</v>
      </c>
      <c r="P38" s="138" t="s">
        <v>530</v>
      </c>
      <c r="Q38" s="138" t="s">
        <v>530</v>
      </c>
      <c r="R38" s="138" t="s">
        <v>530</v>
      </c>
      <c r="S38" s="138" t="s">
        <v>530</v>
      </c>
      <c r="T38" s="138" t="s">
        <v>530</v>
      </c>
      <c r="U38" s="138" t="s">
        <v>530</v>
      </c>
      <c r="V38" s="138" t="s">
        <v>530</v>
      </c>
      <c r="W38" s="138" t="s">
        <v>530</v>
      </c>
      <c r="X38" s="138" t="s">
        <v>530</v>
      </c>
      <c r="Y38" s="138" t="s">
        <v>530</v>
      </c>
      <c r="Z38" s="138" t="s">
        <v>530</v>
      </c>
      <c r="AA38" s="138" t="s">
        <v>530</v>
      </c>
      <c r="AB38" s="138" t="s">
        <v>530</v>
      </c>
      <c r="AC38" s="138" t="s">
        <v>530</v>
      </c>
      <c r="AD38" s="138" t="s">
        <v>530</v>
      </c>
      <c r="AE38" s="138" t="s">
        <v>530</v>
      </c>
      <c r="AF38" s="138" t="s">
        <v>530</v>
      </c>
      <c r="AG38" s="138" t="s">
        <v>530</v>
      </c>
      <c r="AH38" s="138" t="s">
        <v>530</v>
      </c>
      <c r="AI38" s="138" t="s">
        <v>530</v>
      </c>
      <c r="AJ38" s="138" t="s">
        <v>530</v>
      </c>
      <c r="AK38" s="141" t="s">
        <v>530</v>
      </c>
      <c r="AL38" s="137" t="s">
        <v>530</v>
      </c>
      <c r="AM38" s="138" t="s">
        <v>530</v>
      </c>
      <c r="AN38" s="138" t="s">
        <v>530</v>
      </c>
      <c r="AO38" s="138" t="s">
        <v>530</v>
      </c>
      <c r="AP38" s="138" t="s">
        <v>530</v>
      </c>
      <c r="AQ38" s="19">
        <v>0</v>
      </c>
      <c r="AR38" s="19">
        <v>0</v>
      </c>
    </row>
    <row r="39" spans="1:44" ht="12.95" customHeight="1" x14ac:dyDescent="0.2">
      <c r="A39" s="140" t="s">
        <v>777</v>
      </c>
      <c r="B39" s="138" t="s">
        <v>530</v>
      </c>
      <c r="C39" s="138" t="s">
        <v>530</v>
      </c>
      <c r="D39" s="138" t="s">
        <v>530</v>
      </c>
      <c r="E39" s="138" t="s">
        <v>530</v>
      </c>
      <c r="F39" s="138" t="s">
        <v>530</v>
      </c>
      <c r="G39" s="138" t="s">
        <v>530</v>
      </c>
      <c r="H39" s="138" t="s">
        <v>530</v>
      </c>
      <c r="I39" s="138" t="s">
        <v>530</v>
      </c>
      <c r="J39" s="138" t="s">
        <v>530</v>
      </c>
      <c r="K39" s="138" t="s">
        <v>530</v>
      </c>
      <c r="L39" s="138" t="s">
        <v>530</v>
      </c>
      <c r="M39" s="138" t="s">
        <v>530</v>
      </c>
      <c r="N39" s="138" t="s">
        <v>530</v>
      </c>
      <c r="O39" s="138" t="s">
        <v>530</v>
      </c>
      <c r="P39" s="138" t="s">
        <v>530</v>
      </c>
      <c r="Q39" s="138" t="s">
        <v>530</v>
      </c>
      <c r="R39" s="138" t="s">
        <v>530</v>
      </c>
      <c r="S39" s="138" t="s">
        <v>530</v>
      </c>
      <c r="T39" s="138" t="s">
        <v>530</v>
      </c>
      <c r="U39" s="138" t="s">
        <v>530</v>
      </c>
      <c r="V39" s="138" t="s">
        <v>530</v>
      </c>
      <c r="W39" s="138" t="s">
        <v>530</v>
      </c>
      <c r="X39" s="432" t="s">
        <v>790</v>
      </c>
      <c r="Y39" s="138" t="s">
        <v>530</v>
      </c>
      <c r="Z39" s="138" t="s">
        <v>530</v>
      </c>
      <c r="AA39" s="138" t="s">
        <v>530</v>
      </c>
      <c r="AB39" s="138" t="s">
        <v>530</v>
      </c>
      <c r="AC39" s="138" t="s">
        <v>530</v>
      </c>
      <c r="AD39" s="138" t="s">
        <v>530</v>
      </c>
      <c r="AE39" s="138" t="s">
        <v>530</v>
      </c>
      <c r="AF39" s="138" t="s">
        <v>530</v>
      </c>
      <c r="AG39" s="138" t="s">
        <v>530</v>
      </c>
      <c r="AH39" s="138" t="s">
        <v>530</v>
      </c>
      <c r="AI39" s="138" t="s">
        <v>530</v>
      </c>
      <c r="AJ39" s="138" t="s">
        <v>530</v>
      </c>
      <c r="AK39" s="138" t="s">
        <v>530</v>
      </c>
      <c r="AL39" s="138" t="s">
        <v>530</v>
      </c>
      <c r="AM39" s="147" t="s">
        <v>530</v>
      </c>
      <c r="AN39" s="138" t="s">
        <v>530</v>
      </c>
      <c r="AO39" s="138" t="s">
        <v>530</v>
      </c>
      <c r="AP39" s="138" t="s">
        <v>530</v>
      </c>
      <c r="AQ39" s="19">
        <v>0</v>
      </c>
      <c r="AR39" s="19">
        <v>0</v>
      </c>
    </row>
    <row r="40" spans="1:44" ht="12.95" customHeight="1" x14ac:dyDescent="0.2">
      <c r="A40" s="140" t="s">
        <v>778</v>
      </c>
      <c r="B40" s="138" t="s">
        <v>530</v>
      </c>
      <c r="C40" s="139" t="s">
        <v>781</v>
      </c>
      <c r="D40" s="138" t="s">
        <v>530</v>
      </c>
      <c r="E40" s="138" t="s">
        <v>530</v>
      </c>
      <c r="F40" s="138" t="s">
        <v>530</v>
      </c>
      <c r="G40" s="139" t="s">
        <v>781</v>
      </c>
      <c r="H40" s="138" t="s">
        <v>530</v>
      </c>
      <c r="I40" s="138" t="s">
        <v>530</v>
      </c>
      <c r="J40" s="138" t="s">
        <v>530</v>
      </c>
      <c r="K40" s="138" t="s">
        <v>530</v>
      </c>
      <c r="L40" s="138" t="s">
        <v>530</v>
      </c>
      <c r="M40" s="138" t="s">
        <v>530</v>
      </c>
      <c r="N40" s="138" t="s">
        <v>530</v>
      </c>
      <c r="O40" s="138" t="s">
        <v>530</v>
      </c>
      <c r="P40" s="138" t="s">
        <v>530</v>
      </c>
      <c r="Q40" s="138" t="s">
        <v>530</v>
      </c>
      <c r="R40" s="138" t="s">
        <v>530</v>
      </c>
      <c r="S40" s="138" t="s">
        <v>530</v>
      </c>
      <c r="T40" s="138" t="s">
        <v>530</v>
      </c>
      <c r="U40" s="138" t="s">
        <v>530</v>
      </c>
      <c r="V40" s="138" t="s">
        <v>530</v>
      </c>
      <c r="W40" s="138" t="s">
        <v>530</v>
      </c>
      <c r="X40" s="139" t="s">
        <v>781</v>
      </c>
      <c r="Y40" s="138" t="s">
        <v>530</v>
      </c>
      <c r="Z40" s="138" t="s">
        <v>530</v>
      </c>
      <c r="AA40" s="138" t="s">
        <v>530</v>
      </c>
      <c r="AB40" s="138" t="s">
        <v>530</v>
      </c>
      <c r="AC40" s="138" t="s">
        <v>530</v>
      </c>
      <c r="AD40" s="138" t="s">
        <v>530</v>
      </c>
      <c r="AE40" s="138" t="s">
        <v>530</v>
      </c>
      <c r="AF40" s="138" t="s">
        <v>530</v>
      </c>
      <c r="AG40" s="139" t="s">
        <v>781</v>
      </c>
      <c r="AH40" s="138" t="s">
        <v>530</v>
      </c>
      <c r="AI40" s="139" t="s">
        <v>781</v>
      </c>
      <c r="AJ40" s="138" t="s">
        <v>530</v>
      </c>
      <c r="AK40" s="138" t="s">
        <v>530</v>
      </c>
      <c r="AL40" s="138" t="s">
        <v>530</v>
      </c>
      <c r="AM40" s="138" t="s">
        <v>530</v>
      </c>
      <c r="AN40" s="147" t="s">
        <v>530</v>
      </c>
      <c r="AO40" s="138" t="s">
        <v>530</v>
      </c>
      <c r="AP40" s="138" t="s">
        <v>530</v>
      </c>
      <c r="AQ40" s="19">
        <v>5</v>
      </c>
      <c r="AR40" s="19">
        <v>0</v>
      </c>
    </row>
    <row r="41" spans="1:44" ht="12.95" customHeight="1" x14ac:dyDescent="0.2">
      <c r="A41" s="115" t="s">
        <v>779</v>
      </c>
      <c r="B41" s="138" t="s">
        <v>530</v>
      </c>
      <c r="C41" s="138" t="s">
        <v>530</v>
      </c>
      <c r="D41" s="138" t="s">
        <v>530</v>
      </c>
      <c r="E41" s="138" t="s">
        <v>530</v>
      </c>
      <c r="F41" s="138" t="s">
        <v>530</v>
      </c>
      <c r="G41" s="138" t="s">
        <v>530</v>
      </c>
      <c r="H41" s="138" t="s">
        <v>530</v>
      </c>
      <c r="I41" s="138" t="s">
        <v>530</v>
      </c>
      <c r="J41" s="138" t="s">
        <v>530</v>
      </c>
      <c r="K41" s="138" t="s">
        <v>530</v>
      </c>
      <c r="L41" s="138" t="s">
        <v>530</v>
      </c>
      <c r="M41" s="138" t="s">
        <v>530</v>
      </c>
      <c r="N41" s="138" t="s">
        <v>530</v>
      </c>
      <c r="O41" s="138" t="s">
        <v>530</v>
      </c>
      <c r="P41" s="138" t="s">
        <v>530</v>
      </c>
      <c r="Q41" s="138" t="s">
        <v>530</v>
      </c>
      <c r="R41" s="138" t="s">
        <v>530</v>
      </c>
      <c r="S41" s="138" t="s">
        <v>530</v>
      </c>
      <c r="T41" s="138" t="s">
        <v>530</v>
      </c>
      <c r="U41" s="138" t="s">
        <v>530</v>
      </c>
      <c r="V41" s="138" t="s">
        <v>530</v>
      </c>
      <c r="W41" s="138" t="s">
        <v>530</v>
      </c>
      <c r="X41" s="138" t="s">
        <v>530</v>
      </c>
      <c r="Y41" s="138" t="s">
        <v>530</v>
      </c>
      <c r="Z41" s="138" t="s">
        <v>530</v>
      </c>
      <c r="AA41" s="138" t="s">
        <v>530</v>
      </c>
      <c r="AB41" s="138" t="s">
        <v>530</v>
      </c>
      <c r="AC41" s="138" t="s">
        <v>530</v>
      </c>
      <c r="AD41" s="138" t="s">
        <v>530</v>
      </c>
      <c r="AE41" s="138" t="s">
        <v>530</v>
      </c>
      <c r="AF41" s="138" t="s">
        <v>530</v>
      </c>
      <c r="AG41" s="138" t="s">
        <v>530</v>
      </c>
      <c r="AH41" s="138" t="s">
        <v>530</v>
      </c>
      <c r="AI41" s="138" t="s">
        <v>530</v>
      </c>
      <c r="AJ41" s="138" t="s">
        <v>530</v>
      </c>
      <c r="AK41" s="138" t="s">
        <v>530</v>
      </c>
      <c r="AL41" s="138" t="s">
        <v>530</v>
      </c>
      <c r="AM41" s="138" t="s">
        <v>530</v>
      </c>
      <c r="AN41" s="138" t="s">
        <v>530</v>
      </c>
      <c r="AO41" s="147" t="s">
        <v>530</v>
      </c>
      <c r="AP41" s="138" t="s">
        <v>530</v>
      </c>
      <c r="AQ41" s="19">
        <v>0</v>
      </c>
      <c r="AR41" s="19">
        <v>0</v>
      </c>
    </row>
    <row r="42" spans="1:44" ht="12.95" customHeight="1" x14ac:dyDescent="0.2">
      <c r="A42" s="140" t="s">
        <v>1946</v>
      </c>
      <c r="B42" s="138" t="s">
        <v>530</v>
      </c>
      <c r="C42" s="138" t="s">
        <v>530</v>
      </c>
      <c r="D42" s="138" t="s">
        <v>530</v>
      </c>
      <c r="E42" s="138" t="s">
        <v>530</v>
      </c>
      <c r="F42" s="138" t="s">
        <v>530</v>
      </c>
      <c r="G42" s="138" t="s">
        <v>530</v>
      </c>
      <c r="H42" s="138" t="s">
        <v>530</v>
      </c>
      <c r="I42" s="138" t="s">
        <v>530</v>
      </c>
      <c r="J42" s="138" t="s">
        <v>530</v>
      </c>
      <c r="K42" s="138" t="s">
        <v>530</v>
      </c>
      <c r="L42" s="138" t="s">
        <v>530</v>
      </c>
      <c r="M42" s="138" t="s">
        <v>530</v>
      </c>
      <c r="N42" s="138" t="s">
        <v>530</v>
      </c>
      <c r="O42" s="138" t="s">
        <v>530</v>
      </c>
      <c r="P42" s="138" t="s">
        <v>530</v>
      </c>
      <c r="Q42" s="138" t="s">
        <v>530</v>
      </c>
      <c r="R42" s="138" t="s">
        <v>530</v>
      </c>
      <c r="S42" s="138" t="s">
        <v>530</v>
      </c>
      <c r="T42" s="138" t="s">
        <v>530</v>
      </c>
      <c r="U42" s="138" t="s">
        <v>530</v>
      </c>
      <c r="V42" s="138" t="s">
        <v>530</v>
      </c>
      <c r="W42" s="138" t="s">
        <v>530</v>
      </c>
      <c r="X42" s="138" t="s">
        <v>530</v>
      </c>
      <c r="Y42" s="138" t="s">
        <v>530</v>
      </c>
      <c r="Z42" s="138" t="s">
        <v>530</v>
      </c>
      <c r="AA42" s="138" t="s">
        <v>530</v>
      </c>
      <c r="AB42" s="138" t="s">
        <v>530</v>
      </c>
      <c r="AC42" s="138" t="s">
        <v>530</v>
      </c>
      <c r="AD42" s="138" t="s">
        <v>530</v>
      </c>
      <c r="AE42" s="139" t="s">
        <v>790</v>
      </c>
      <c r="AF42" s="138" t="s">
        <v>530</v>
      </c>
      <c r="AG42" s="138" t="s">
        <v>530</v>
      </c>
      <c r="AH42" s="138" t="s">
        <v>530</v>
      </c>
      <c r="AI42" s="138" t="s">
        <v>530</v>
      </c>
      <c r="AJ42" s="138" t="s">
        <v>530</v>
      </c>
      <c r="AK42" s="138" t="s">
        <v>530</v>
      </c>
      <c r="AL42" s="138" t="s">
        <v>530</v>
      </c>
      <c r="AM42" s="138" t="s">
        <v>530</v>
      </c>
      <c r="AN42" s="138" t="s">
        <v>530</v>
      </c>
      <c r="AO42" s="138" t="s">
        <v>530</v>
      </c>
      <c r="AP42" s="147" t="s">
        <v>530</v>
      </c>
      <c r="AQ42" s="19">
        <v>0</v>
      </c>
      <c r="AR42" s="19">
        <v>1</v>
      </c>
    </row>
    <row r="43" spans="1:44" ht="9.9499999999999993" customHeight="1" x14ac:dyDescent="0.2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</row>
    <row r="44" spans="1:44" ht="12.95" customHeight="1" x14ac:dyDescent="0.2">
      <c r="A44" s="149"/>
      <c r="B44" s="8" t="s">
        <v>530</v>
      </c>
      <c r="C44" s="2" t="s">
        <v>929</v>
      </c>
      <c r="AQ44" s="19">
        <f>SUM(AQ2:AQ43)</f>
        <v>161</v>
      </c>
      <c r="AR44" s="19">
        <f>SUM(AR2:AR43)</f>
        <v>161</v>
      </c>
    </row>
    <row r="45" spans="1:44" x14ac:dyDescent="0.2">
      <c r="C45" s="61" t="s">
        <v>944</v>
      </c>
    </row>
  </sheetData>
  <printOptions gridLines="1"/>
  <pageMargins left="0.3" right="0" top="1" bottom="1" header="0.5" footer="0.5"/>
  <pageSetup orientation="landscape" horizontalDpi="4294967293" verticalDpi="4294967293" r:id="rId1"/>
  <headerFooter alignWithMargins="0"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34"/>
  <sheetViews>
    <sheetView workbookViewId="0"/>
  </sheetViews>
  <sheetFormatPr defaultRowHeight="12.75" x14ac:dyDescent="0.2"/>
  <cols>
    <col min="1" max="1" width="10.7109375" style="20" customWidth="1"/>
    <col min="2" max="2" width="1.7109375" customWidth="1"/>
    <col min="3" max="4" width="4.7109375" customWidth="1"/>
    <col min="5" max="5" width="1.7109375" customWidth="1"/>
    <col min="6" max="7" width="4.7109375" customWidth="1"/>
    <col min="8" max="8" width="1.7109375" customWidth="1"/>
    <col min="9" max="10" width="4.7109375" customWidth="1"/>
    <col min="11" max="11" width="1.7109375" customWidth="1"/>
    <col min="12" max="13" width="4.7109375" customWidth="1"/>
    <col min="14" max="14" width="1.7109375" customWidth="1"/>
    <col min="15" max="16" width="4.7109375" customWidth="1"/>
    <col min="17" max="17" width="1.7109375" customWidth="1"/>
    <col min="18" max="19" width="4.7109375" customWidth="1"/>
    <col min="20" max="20" width="1.7109375" customWidth="1"/>
    <col min="21" max="22" width="4.7109375" customWidth="1"/>
    <col min="23" max="23" width="1.7109375" customWidth="1"/>
    <col min="24" max="25" width="4.7109375" customWidth="1"/>
    <col min="26" max="26" width="1.7109375" customWidth="1"/>
    <col min="27" max="28" width="4.7109375" customWidth="1"/>
    <col min="29" max="29" width="1.7109375" customWidth="1"/>
    <col min="30" max="31" width="4.7109375" customWidth="1"/>
    <col min="32" max="32" width="1.7109375" customWidth="1"/>
    <col min="33" max="34" width="4.7109375" customWidth="1"/>
    <col min="35" max="35" width="1.7109375" customWidth="1"/>
    <col min="36" max="37" width="4.7109375" customWidth="1"/>
    <col min="38" max="38" width="1.7109375" customWidth="1"/>
    <col min="39" max="39" width="3.140625" style="26" customWidth="1"/>
    <col min="40" max="41" width="5.7109375" style="20" customWidth="1"/>
  </cols>
  <sheetData>
    <row r="1" spans="1:41" ht="15" x14ac:dyDescent="0.25">
      <c r="A1" s="124"/>
      <c r="C1" s="434" t="s">
        <v>932</v>
      </c>
      <c r="D1" s="434"/>
      <c r="E1" s="125"/>
      <c r="F1" s="434" t="s">
        <v>933</v>
      </c>
      <c r="G1" s="434"/>
      <c r="H1" s="125"/>
      <c r="I1" s="434" t="s">
        <v>934</v>
      </c>
      <c r="J1" s="434"/>
      <c r="K1" s="125"/>
      <c r="L1" s="434" t="s">
        <v>935</v>
      </c>
      <c r="M1" s="434"/>
      <c r="N1" s="125"/>
      <c r="O1" s="434" t="s">
        <v>936</v>
      </c>
      <c r="P1" s="434"/>
      <c r="Q1" s="125"/>
      <c r="R1" s="434" t="s">
        <v>937</v>
      </c>
      <c r="S1" s="434"/>
      <c r="T1" s="125"/>
      <c r="U1" s="434" t="s">
        <v>938</v>
      </c>
      <c r="V1" s="434"/>
      <c r="W1" s="125"/>
      <c r="X1" s="434" t="s">
        <v>939</v>
      </c>
      <c r="Y1" s="434"/>
      <c r="Z1" s="125"/>
      <c r="AA1" s="434" t="s">
        <v>940</v>
      </c>
      <c r="AB1" s="434"/>
      <c r="AC1" s="125"/>
      <c r="AD1" s="434" t="s">
        <v>941</v>
      </c>
      <c r="AE1" s="434"/>
      <c r="AF1" s="125"/>
      <c r="AG1" s="434" t="s">
        <v>942</v>
      </c>
      <c r="AH1" s="434"/>
      <c r="AI1" s="125"/>
      <c r="AJ1" s="434" t="s">
        <v>943</v>
      </c>
      <c r="AK1" s="434"/>
      <c r="AL1" s="125"/>
      <c r="AM1" s="125"/>
      <c r="AN1" s="434" t="s">
        <v>724</v>
      </c>
      <c r="AO1" s="434"/>
    </row>
    <row r="2" spans="1:41" ht="15" x14ac:dyDescent="0.25">
      <c r="A2" s="124"/>
      <c r="C2" s="125" t="s">
        <v>718</v>
      </c>
      <c r="D2" s="125" t="s">
        <v>719</v>
      </c>
      <c r="E2" s="125"/>
      <c r="F2" s="125" t="s">
        <v>718</v>
      </c>
      <c r="G2" s="125" t="s">
        <v>719</v>
      </c>
      <c r="H2" s="125"/>
      <c r="I2" s="125" t="s">
        <v>718</v>
      </c>
      <c r="J2" s="125" t="s">
        <v>719</v>
      </c>
      <c r="K2" s="125"/>
      <c r="L2" s="125" t="s">
        <v>718</v>
      </c>
      <c r="M2" s="125" t="s">
        <v>719</v>
      </c>
      <c r="N2" s="125"/>
      <c r="O2" s="125" t="s">
        <v>718</v>
      </c>
      <c r="P2" s="125" t="s">
        <v>719</v>
      </c>
      <c r="Q2" s="125"/>
      <c r="R2" s="125" t="s">
        <v>718</v>
      </c>
      <c r="S2" s="125" t="s">
        <v>719</v>
      </c>
      <c r="T2" s="125"/>
      <c r="U2" s="125" t="s">
        <v>718</v>
      </c>
      <c r="V2" s="125" t="s">
        <v>719</v>
      </c>
      <c r="W2" s="125"/>
      <c r="X2" s="125" t="s">
        <v>718</v>
      </c>
      <c r="Y2" s="125" t="s">
        <v>719</v>
      </c>
      <c r="Z2" s="125"/>
      <c r="AA2" s="125" t="s">
        <v>718</v>
      </c>
      <c r="AB2" s="125" t="s">
        <v>719</v>
      </c>
      <c r="AC2" s="125"/>
      <c r="AD2" s="125" t="s">
        <v>718</v>
      </c>
      <c r="AE2" s="125" t="s">
        <v>719</v>
      </c>
      <c r="AF2" s="125"/>
      <c r="AG2" s="125" t="s">
        <v>718</v>
      </c>
      <c r="AH2" s="125" t="s">
        <v>719</v>
      </c>
      <c r="AI2" s="125"/>
      <c r="AJ2" s="125" t="s">
        <v>718</v>
      </c>
      <c r="AK2" s="125" t="s">
        <v>719</v>
      </c>
      <c r="AL2" s="125"/>
      <c r="AM2" s="125"/>
      <c r="AN2" s="125"/>
      <c r="AO2" s="126"/>
    </row>
    <row r="3" spans="1:41" ht="3" customHeight="1" x14ac:dyDescent="0.25">
      <c r="A3" s="127"/>
      <c r="B3" s="128"/>
      <c r="C3" s="127"/>
      <c r="D3" s="127"/>
      <c r="E3" s="128"/>
      <c r="F3" s="127"/>
      <c r="G3" s="127"/>
      <c r="H3" s="128"/>
      <c r="I3" s="127"/>
      <c r="J3" s="127"/>
      <c r="K3" s="128"/>
      <c r="L3" s="127"/>
      <c r="M3" s="127"/>
      <c r="N3" s="128"/>
      <c r="O3" s="127"/>
      <c r="P3" s="127"/>
      <c r="Q3" s="128"/>
      <c r="R3" s="127"/>
      <c r="S3" s="127"/>
      <c r="T3" s="128"/>
      <c r="U3" s="127"/>
      <c r="V3" s="127"/>
      <c r="W3" s="128"/>
      <c r="X3" s="127"/>
      <c r="Y3" s="127"/>
      <c r="Z3" s="128"/>
      <c r="AA3" s="127"/>
      <c r="AB3" s="127"/>
      <c r="AC3" s="128"/>
      <c r="AD3" s="127"/>
      <c r="AE3" s="127"/>
      <c r="AF3" s="128"/>
      <c r="AG3" s="127"/>
      <c r="AH3" s="127"/>
      <c r="AI3" s="128"/>
      <c r="AJ3" s="127"/>
      <c r="AK3" s="127"/>
      <c r="AL3" s="128"/>
      <c r="AM3"/>
      <c r="AN3" s="129"/>
      <c r="AO3" s="129"/>
    </row>
    <row r="4" spans="1:41" ht="15" x14ac:dyDescent="0.25">
      <c r="A4" s="124" t="s">
        <v>932</v>
      </c>
      <c r="B4" s="128"/>
      <c r="C4" s="130"/>
      <c r="D4" s="130"/>
      <c r="E4" s="128"/>
      <c r="F4" s="124">
        <v>1</v>
      </c>
      <c r="G4" s="124">
        <v>0</v>
      </c>
      <c r="H4" s="128"/>
      <c r="I4" s="124">
        <v>0</v>
      </c>
      <c r="J4" s="124">
        <v>1</v>
      </c>
      <c r="K4" s="128"/>
      <c r="L4" s="124">
        <v>0</v>
      </c>
      <c r="M4" s="124">
        <v>1</v>
      </c>
      <c r="N4" s="128"/>
      <c r="O4" s="131"/>
      <c r="P4" s="131"/>
      <c r="Q4" s="128"/>
      <c r="R4" s="124">
        <v>1</v>
      </c>
      <c r="S4" s="124">
        <v>1</v>
      </c>
      <c r="T4" s="128"/>
      <c r="U4" s="131"/>
      <c r="V4" s="131"/>
      <c r="W4" s="128"/>
      <c r="X4" s="131"/>
      <c r="Y4" s="131"/>
      <c r="Z4" s="128"/>
      <c r="AA4" s="131"/>
      <c r="AB4" s="131"/>
      <c r="AC4" s="128"/>
      <c r="AD4" s="131"/>
      <c r="AE4" s="131"/>
      <c r="AF4" s="128"/>
      <c r="AG4" s="131"/>
      <c r="AH4" s="131"/>
      <c r="AI4" s="128"/>
      <c r="AJ4" s="131"/>
      <c r="AK4" s="131"/>
      <c r="AL4" s="128"/>
      <c r="AM4"/>
      <c r="AN4" s="124">
        <f>SUM(C4,F4,I4,L4,O4,R4,U4,X4,AA4,AD4,AG4,AJ4)</f>
        <v>2</v>
      </c>
      <c r="AO4" s="124">
        <f>SUM(D4,G4,J4,M4,P4,S4,V4,Y4,AB4,AE4,AH4,AK4)</f>
        <v>3</v>
      </c>
    </row>
    <row r="5" spans="1:41" ht="3" customHeight="1" x14ac:dyDescent="0.25">
      <c r="A5" s="127"/>
      <c r="B5" s="128"/>
      <c r="C5" s="127"/>
      <c r="D5" s="127"/>
      <c r="E5" s="128"/>
      <c r="F5" s="127"/>
      <c r="G5" s="127"/>
      <c r="H5" s="128"/>
      <c r="I5" s="127"/>
      <c r="J5" s="127"/>
      <c r="K5" s="128"/>
      <c r="L5" s="127"/>
      <c r="M5" s="127"/>
      <c r="N5" s="128"/>
      <c r="O5" s="127"/>
      <c r="P5" s="127"/>
      <c r="Q5" s="128"/>
      <c r="R5" s="127"/>
      <c r="S5" s="127"/>
      <c r="T5" s="128"/>
      <c r="U5" s="127"/>
      <c r="V5" s="127"/>
      <c r="W5" s="128"/>
      <c r="X5" s="127"/>
      <c r="Y5" s="127"/>
      <c r="Z5" s="128"/>
      <c r="AA5" s="127"/>
      <c r="AB5" s="127"/>
      <c r="AC5" s="128"/>
      <c r="AD5" s="127"/>
      <c r="AE5" s="127"/>
      <c r="AF5" s="128"/>
      <c r="AG5" s="127"/>
      <c r="AH5" s="127"/>
      <c r="AI5" s="128"/>
      <c r="AJ5" s="127"/>
      <c r="AK5" s="127"/>
      <c r="AL5" s="128"/>
      <c r="AM5"/>
      <c r="AN5" s="127"/>
      <c r="AO5" s="127"/>
    </row>
    <row r="6" spans="1:41" ht="15" x14ac:dyDescent="0.25">
      <c r="A6" s="124" t="s">
        <v>933</v>
      </c>
      <c r="B6" s="128"/>
      <c r="C6" s="124">
        <v>0</v>
      </c>
      <c r="D6" s="124">
        <v>1</v>
      </c>
      <c r="E6" s="128"/>
      <c r="F6" s="130"/>
      <c r="G6" s="130"/>
      <c r="H6" s="128"/>
      <c r="I6" s="124">
        <v>1</v>
      </c>
      <c r="J6" s="124">
        <v>0</v>
      </c>
      <c r="K6" s="128"/>
      <c r="L6" s="131"/>
      <c r="M6" s="131"/>
      <c r="N6" s="128"/>
      <c r="O6" s="131"/>
      <c r="P6" s="131"/>
      <c r="Q6" s="128"/>
      <c r="R6" s="131"/>
      <c r="S6" s="131"/>
      <c r="T6" s="128"/>
      <c r="U6" s="131"/>
      <c r="V6" s="131"/>
      <c r="W6" s="128"/>
      <c r="X6" s="131"/>
      <c r="Y6" s="131"/>
      <c r="Z6" s="128"/>
      <c r="AA6" s="124">
        <v>1</v>
      </c>
      <c r="AB6" s="124">
        <v>0</v>
      </c>
      <c r="AC6" s="128"/>
      <c r="AD6" s="131"/>
      <c r="AE6" s="131"/>
      <c r="AF6" s="128"/>
      <c r="AG6" s="131"/>
      <c r="AH6" s="131"/>
      <c r="AI6" s="128"/>
      <c r="AJ6" s="131"/>
      <c r="AK6" s="131"/>
      <c r="AL6" s="128"/>
      <c r="AM6"/>
      <c r="AN6" s="124">
        <f t="shared" ref="AN6:AO26" si="0">SUM(C6,F6,I6,L6,O6,R6,U6,X6,AA6,AD6,AG6,AJ6)</f>
        <v>2</v>
      </c>
      <c r="AO6" s="124">
        <f t="shared" si="0"/>
        <v>1</v>
      </c>
    </row>
    <row r="7" spans="1:41" ht="3" customHeight="1" x14ac:dyDescent="0.25">
      <c r="A7" s="127"/>
      <c r="B7" s="128"/>
      <c r="C7" s="127"/>
      <c r="D7" s="127">
        <v>0</v>
      </c>
      <c r="E7" s="128"/>
      <c r="F7" s="127"/>
      <c r="G7" s="127"/>
      <c r="H7" s="128"/>
      <c r="I7" s="127"/>
      <c r="J7" s="127"/>
      <c r="K7" s="128"/>
      <c r="L7" s="127"/>
      <c r="M7" s="127"/>
      <c r="N7" s="128"/>
      <c r="O7" s="127"/>
      <c r="P7" s="127"/>
      <c r="Q7" s="128"/>
      <c r="R7" s="127"/>
      <c r="S7" s="127"/>
      <c r="T7" s="128"/>
      <c r="U7" s="127"/>
      <c r="V7" s="127"/>
      <c r="W7" s="128"/>
      <c r="X7" s="127"/>
      <c r="Y7" s="127"/>
      <c r="Z7" s="128"/>
      <c r="AA7" s="127"/>
      <c r="AB7" s="127"/>
      <c r="AC7" s="128"/>
      <c r="AD7" s="127"/>
      <c r="AE7" s="127"/>
      <c r="AF7" s="128"/>
      <c r="AG7" s="127"/>
      <c r="AH7" s="127"/>
      <c r="AI7" s="128"/>
      <c r="AJ7" s="127"/>
      <c r="AK7" s="127"/>
      <c r="AL7" s="128"/>
      <c r="AM7"/>
      <c r="AN7" s="127"/>
      <c r="AO7" s="127"/>
    </row>
    <row r="8" spans="1:41" ht="15" x14ac:dyDescent="0.25">
      <c r="A8" s="124" t="s">
        <v>934</v>
      </c>
      <c r="B8" s="128"/>
      <c r="C8" s="124">
        <v>1</v>
      </c>
      <c r="D8" s="124">
        <v>0</v>
      </c>
      <c r="E8" s="128"/>
      <c r="F8" s="124">
        <v>0</v>
      </c>
      <c r="G8" s="124">
        <v>1</v>
      </c>
      <c r="H8" s="128"/>
      <c r="I8" s="130"/>
      <c r="J8" s="130"/>
      <c r="K8" s="128"/>
      <c r="L8" s="124">
        <v>1</v>
      </c>
      <c r="M8" s="124">
        <v>1</v>
      </c>
      <c r="N8" s="128"/>
      <c r="O8" s="124">
        <v>1</v>
      </c>
      <c r="P8" s="124">
        <v>0</v>
      </c>
      <c r="Q8" s="128"/>
      <c r="R8" s="131"/>
      <c r="S8" s="131"/>
      <c r="T8" s="128"/>
      <c r="U8" s="124">
        <v>1</v>
      </c>
      <c r="V8" s="124">
        <v>0</v>
      </c>
      <c r="W8" s="128"/>
      <c r="X8" s="124">
        <v>1</v>
      </c>
      <c r="Y8" s="124">
        <v>0</v>
      </c>
      <c r="Z8" s="128"/>
      <c r="AA8" s="124">
        <v>0</v>
      </c>
      <c r="AB8" s="124">
        <v>1</v>
      </c>
      <c r="AC8" s="128"/>
      <c r="AD8" s="131"/>
      <c r="AE8" s="131"/>
      <c r="AF8" s="128"/>
      <c r="AG8" s="124">
        <v>1</v>
      </c>
      <c r="AH8" s="124">
        <v>1</v>
      </c>
      <c r="AI8" s="128"/>
      <c r="AJ8" s="131"/>
      <c r="AK8" s="131"/>
      <c r="AL8" s="128"/>
      <c r="AM8"/>
      <c r="AN8" s="124">
        <f t="shared" si="0"/>
        <v>6</v>
      </c>
      <c r="AO8" s="124">
        <f t="shared" si="0"/>
        <v>4</v>
      </c>
    </row>
    <row r="9" spans="1:41" ht="3" customHeight="1" x14ac:dyDescent="0.25">
      <c r="A9" s="127"/>
      <c r="B9" s="128"/>
      <c r="C9" s="127"/>
      <c r="D9" s="127"/>
      <c r="E9" s="128"/>
      <c r="F9" s="127"/>
      <c r="G9" s="127"/>
      <c r="H9" s="128"/>
      <c r="I9" s="127"/>
      <c r="J9" s="127"/>
      <c r="K9" s="128"/>
      <c r="L9" s="127"/>
      <c r="M9" s="127"/>
      <c r="N9" s="128"/>
      <c r="O9" s="127"/>
      <c r="P9" s="127"/>
      <c r="Q9" s="128"/>
      <c r="R9" s="127"/>
      <c r="S9" s="127"/>
      <c r="T9" s="128"/>
      <c r="U9" s="127"/>
      <c r="V9" s="127"/>
      <c r="W9" s="128"/>
      <c r="X9" s="127"/>
      <c r="Y9" s="127"/>
      <c r="Z9" s="128"/>
      <c r="AA9" s="127"/>
      <c r="AB9" s="127"/>
      <c r="AC9" s="128"/>
      <c r="AD9" s="127"/>
      <c r="AE9" s="127"/>
      <c r="AF9" s="128"/>
      <c r="AG9" s="127"/>
      <c r="AH9" s="127"/>
      <c r="AI9" s="128"/>
      <c r="AJ9" s="127"/>
      <c r="AK9" s="127"/>
      <c r="AL9" s="128"/>
      <c r="AM9"/>
      <c r="AN9" s="127"/>
      <c r="AO9" s="127"/>
    </row>
    <row r="10" spans="1:41" ht="15" x14ac:dyDescent="0.25">
      <c r="A10" s="124" t="s">
        <v>935</v>
      </c>
      <c r="B10" s="128"/>
      <c r="C10" s="124">
        <v>1</v>
      </c>
      <c r="D10" s="124">
        <v>0</v>
      </c>
      <c r="E10" s="128"/>
      <c r="F10" s="131"/>
      <c r="G10" s="131"/>
      <c r="H10" s="128"/>
      <c r="I10" s="124">
        <v>1</v>
      </c>
      <c r="J10" s="124">
        <v>1</v>
      </c>
      <c r="K10" s="128"/>
      <c r="L10" s="130"/>
      <c r="M10" s="130"/>
      <c r="N10" s="128"/>
      <c r="O10" s="131"/>
      <c r="P10" s="131"/>
      <c r="Q10" s="128"/>
      <c r="R10" s="131"/>
      <c r="S10" s="131"/>
      <c r="T10" s="128"/>
      <c r="U10" s="131"/>
      <c r="V10" s="131"/>
      <c r="W10" s="128"/>
      <c r="X10" s="131"/>
      <c r="Y10" s="131"/>
      <c r="Z10" s="128"/>
      <c r="AA10" s="124">
        <v>1</v>
      </c>
      <c r="AB10" s="124">
        <v>0</v>
      </c>
      <c r="AC10" s="128"/>
      <c r="AD10" s="124">
        <v>0</v>
      </c>
      <c r="AE10" s="124">
        <v>1</v>
      </c>
      <c r="AF10" s="128"/>
      <c r="AG10" s="124">
        <v>1</v>
      </c>
      <c r="AH10" s="124">
        <v>1</v>
      </c>
      <c r="AI10" s="128"/>
      <c r="AJ10" s="124">
        <v>0</v>
      </c>
      <c r="AK10" s="124">
        <v>1</v>
      </c>
      <c r="AL10" s="128"/>
      <c r="AM10"/>
      <c r="AN10" s="124">
        <f t="shared" si="0"/>
        <v>4</v>
      </c>
      <c r="AO10" s="124">
        <f t="shared" si="0"/>
        <v>4</v>
      </c>
    </row>
    <row r="11" spans="1:41" ht="3" customHeight="1" x14ac:dyDescent="0.25">
      <c r="A11" s="127"/>
      <c r="B11" s="128"/>
      <c r="C11" s="127"/>
      <c r="D11" s="127"/>
      <c r="E11" s="128"/>
      <c r="F11" s="127"/>
      <c r="G11" s="127"/>
      <c r="H11" s="128"/>
      <c r="I11" s="127"/>
      <c r="J11" s="127"/>
      <c r="K11" s="128"/>
      <c r="L11" s="127"/>
      <c r="M11" s="127"/>
      <c r="N11" s="128"/>
      <c r="O11" s="127"/>
      <c r="P11" s="127"/>
      <c r="Q11" s="128"/>
      <c r="R11" s="127"/>
      <c r="S11" s="127"/>
      <c r="T11" s="128"/>
      <c r="U11" s="127"/>
      <c r="V11" s="127"/>
      <c r="W11" s="128"/>
      <c r="X11" s="127"/>
      <c r="Y11" s="127"/>
      <c r="Z11" s="128"/>
      <c r="AA11" s="127"/>
      <c r="AB11" s="127"/>
      <c r="AC11" s="128"/>
      <c r="AD11" s="127"/>
      <c r="AE11" s="127"/>
      <c r="AF11" s="128"/>
      <c r="AG11" s="127"/>
      <c r="AH11" s="127"/>
      <c r="AI11" s="128"/>
      <c r="AJ11" s="127"/>
      <c r="AK11" s="127"/>
      <c r="AL11" s="128"/>
      <c r="AM11"/>
      <c r="AN11" s="127"/>
      <c r="AO11" s="127"/>
    </row>
    <row r="12" spans="1:41" ht="15" x14ac:dyDescent="0.25">
      <c r="A12" s="124" t="s">
        <v>936</v>
      </c>
      <c r="B12" s="128"/>
      <c r="C12" s="131"/>
      <c r="D12" s="131"/>
      <c r="E12" s="128"/>
      <c r="F12" s="131"/>
      <c r="G12" s="131"/>
      <c r="H12" s="128"/>
      <c r="I12" s="124">
        <v>0</v>
      </c>
      <c r="J12" s="124">
        <v>1</v>
      </c>
      <c r="K12" s="128"/>
      <c r="L12" s="131"/>
      <c r="M12" s="131"/>
      <c r="N12" s="128"/>
      <c r="O12" s="130"/>
      <c r="P12" s="130"/>
      <c r="Q12" s="128"/>
      <c r="R12" s="131"/>
      <c r="S12" s="131"/>
      <c r="T12" s="128"/>
      <c r="U12" s="124">
        <v>0</v>
      </c>
      <c r="V12" s="124">
        <v>1</v>
      </c>
      <c r="W12" s="128"/>
      <c r="X12" s="131"/>
      <c r="Y12" s="131"/>
      <c r="Z12" s="128"/>
      <c r="AA12" s="131"/>
      <c r="AB12" s="131"/>
      <c r="AC12" s="128"/>
      <c r="AD12" s="131"/>
      <c r="AE12" s="131"/>
      <c r="AF12" s="128"/>
      <c r="AG12" s="131"/>
      <c r="AH12" s="131"/>
      <c r="AI12" s="128"/>
      <c r="AJ12" s="131"/>
      <c r="AK12" s="131"/>
      <c r="AL12" s="128"/>
      <c r="AM12"/>
      <c r="AN12" s="124">
        <f t="shared" si="0"/>
        <v>0</v>
      </c>
      <c r="AO12" s="124">
        <f t="shared" si="0"/>
        <v>2</v>
      </c>
    </row>
    <row r="13" spans="1:41" ht="3" customHeight="1" x14ac:dyDescent="0.25">
      <c r="A13" s="127"/>
      <c r="B13" s="128"/>
      <c r="C13" s="127"/>
      <c r="D13" s="127"/>
      <c r="E13" s="128"/>
      <c r="F13" s="127"/>
      <c r="G13" s="127"/>
      <c r="H13" s="128"/>
      <c r="I13" s="127"/>
      <c r="J13" s="127"/>
      <c r="K13" s="128"/>
      <c r="L13" s="127"/>
      <c r="M13" s="127"/>
      <c r="N13" s="128"/>
      <c r="O13" s="127"/>
      <c r="P13" s="127"/>
      <c r="Q13" s="128"/>
      <c r="R13" s="127"/>
      <c r="S13" s="127"/>
      <c r="T13" s="128"/>
      <c r="U13" s="127"/>
      <c r="V13" s="127"/>
      <c r="W13" s="128"/>
      <c r="X13" s="127"/>
      <c r="Y13" s="127"/>
      <c r="Z13" s="128"/>
      <c r="AA13" s="127"/>
      <c r="AB13" s="127"/>
      <c r="AC13" s="128"/>
      <c r="AD13" s="127"/>
      <c r="AE13" s="127"/>
      <c r="AF13" s="128"/>
      <c r="AG13" s="127"/>
      <c r="AH13" s="127"/>
      <c r="AI13" s="128"/>
      <c r="AJ13" s="127"/>
      <c r="AK13" s="127"/>
      <c r="AL13" s="128"/>
      <c r="AM13"/>
      <c r="AN13" s="127"/>
      <c r="AO13" s="127"/>
    </row>
    <row r="14" spans="1:41" ht="15" x14ac:dyDescent="0.25">
      <c r="A14" s="124" t="s">
        <v>937</v>
      </c>
      <c r="B14" s="128"/>
      <c r="C14" s="124">
        <v>1</v>
      </c>
      <c r="D14" s="124">
        <v>1</v>
      </c>
      <c r="E14" s="128"/>
      <c r="F14" s="131"/>
      <c r="G14" s="131"/>
      <c r="H14" s="128"/>
      <c r="I14" s="131"/>
      <c r="J14" s="131"/>
      <c r="K14" s="128"/>
      <c r="L14" s="131"/>
      <c r="M14" s="131"/>
      <c r="N14" s="128"/>
      <c r="O14" s="131"/>
      <c r="P14" s="131"/>
      <c r="Q14" s="128"/>
      <c r="R14" s="130"/>
      <c r="S14" s="130"/>
      <c r="T14" s="128"/>
      <c r="U14" s="124">
        <v>1</v>
      </c>
      <c r="V14" s="124">
        <v>0</v>
      </c>
      <c r="W14" s="128"/>
      <c r="X14" s="124">
        <v>1</v>
      </c>
      <c r="Y14" s="124">
        <v>0</v>
      </c>
      <c r="Z14" s="128"/>
      <c r="AA14" s="131"/>
      <c r="AB14" s="131"/>
      <c r="AC14" s="128"/>
      <c r="AD14" s="124">
        <v>1</v>
      </c>
      <c r="AE14" s="124">
        <v>1</v>
      </c>
      <c r="AF14" s="128"/>
      <c r="AG14" s="124">
        <v>1</v>
      </c>
      <c r="AH14" s="124">
        <v>0</v>
      </c>
      <c r="AI14" s="128"/>
      <c r="AJ14" s="131"/>
      <c r="AK14" s="131"/>
      <c r="AL14" s="128"/>
      <c r="AM14"/>
      <c r="AN14" s="124">
        <f t="shared" si="0"/>
        <v>5</v>
      </c>
      <c r="AO14" s="124">
        <f t="shared" si="0"/>
        <v>2</v>
      </c>
    </row>
    <row r="15" spans="1:41" ht="3" customHeight="1" x14ac:dyDescent="0.25">
      <c r="A15" s="127"/>
      <c r="B15" s="128"/>
      <c r="C15" s="127"/>
      <c r="D15" s="127"/>
      <c r="E15" s="128"/>
      <c r="F15" s="127"/>
      <c r="G15" s="127"/>
      <c r="H15" s="128"/>
      <c r="I15" s="127"/>
      <c r="J15" s="127"/>
      <c r="K15" s="128"/>
      <c r="L15" s="127"/>
      <c r="M15" s="127"/>
      <c r="N15" s="128"/>
      <c r="O15" s="127"/>
      <c r="P15" s="127"/>
      <c r="Q15" s="128"/>
      <c r="R15" s="127"/>
      <c r="S15" s="127"/>
      <c r="T15" s="128"/>
      <c r="U15" s="127"/>
      <c r="V15" s="127"/>
      <c r="W15" s="128"/>
      <c r="X15" s="127"/>
      <c r="Y15" s="127"/>
      <c r="Z15" s="128"/>
      <c r="AA15" s="127"/>
      <c r="AB15" s="127"/>
      <c r="AC15" s="128"/>
      <c r="AD15" s="127"/>
      <c r="AE15" s="127"/>
      <c r="AF15" s="128"/>
      <c r="AG15" s="127"/>
      <c r="AH15" s="127"/>
      <c r="AI15" s="128"/>
      <c r="AJ15" s="127"/>
      <c r="AK15" s="127"/>
      <c r="AL15" s="128"/>
      <c r="AM15"/>
      <c r="AN15" s="127"/>
      <c r="AO15" s="127"/>
    </row>
    <row r="16" spans="1:41" ht="15" x14ac:dyDescent="0.25">
      <c r="A16" s="124" t="s">
        <v>938</v>
      </c>
      <c r="B16" s="128"/>
      <c r="C16" s="131"/>
      <c r="D16" s="131"/>
      <c r="E16" s="128"/>
      <c r="F16" s="131"/>
      <c r="G16" s="131"/>
      <c r="H16" s="128"/>
      <c r="I16" s="124">
        <v>0</v>
      </c>
      <c r="J16" s="124">
        <v>1</v>
      </c>
      <c r="K16" s="128"/>
      <c r="L16" s="131"/>
      <c r="M16" s="131"/>
      <c r="N16" s="128"/>
      <c r="O16" s="124">
        <v>1</v>
      </c>
      <c r="P16" s="124">
        <v>0</v>
      </c>
      <c r="Q16" s="128"/>
      <c r="R16" s="124">
        <v>0</v>
      </c>
      <c r="S16" s="124">
        <v>1</v>
      </c>
      <c r="T16" s="128"/>
      <c r="U16" s="130"/>
      <c r="V16" s="130"/>
      <c r="W16" s="128"/>
      <c r="X16" s="131"/>
      <c r="Y16" s="131"/>
      <c r="Z16" s="128"/>
      <c r="AA16" s="124">
        <v>1</v>
      </c>
      <c r="AB16" s="124">
        <v>0</v>
      </c>
      <c r="AC16" s="128"/>
      <c r="AD16" s="124">
        <v>0</v>
      </c>
      <c r="AE16" s="124">
        <v>1</v>
      </c>
      <c r="AF16" s="128"/>
      <c r="AG16" s="124">
        <v>0</v>
      </c>
      <c r="AH16" s="124">
        <v>1</v>
      </c>
      <c r="AI16" s="128"/>
      <c r="AJ16" s="124">
        <v>1</v>
      </c>
      <c r="AK16" s="124">
        <v>0</v>
      </c>
      <c r="AL16" s="128"/>
      <c r="AM16"/>
      <c r="AN16" s="124">
        <f t="shared" si="0"/>
        <v>3</v>
      </c>
      <c r="AO16" s="124">
        <f t="shared" si="0"/>
        <v>4</v>
      </c>
    </row>
    <row r="17" spans="1:41" ht="3" customHeight="1" x14ac:dyDescent="0.25">
      <c r="A17" s="127"/>
      <c r="B17" s="128"/>
      <c r="C17" s="127"/>
      <c r="D17" s="127"/>
      <c r="E17" s="128"/>
      <c r="F17" s="127"/>
      <c r="G17" s="127"/>
      <c r="H17" s="128"/>
      <c r="I17" s="127"/>
      <c r="J17" s="127"/>
      <c r="K17" s="128"/>
      <c r="L17" s="127"/>
      <c r="M17" s="127"/>
      <c r="N17" s="128"/>
      <c r="O17" s="127"/>
      <c r="P17" s="127"/>
      <c r="Q17" s="128"/>
      <c r="R17" s="127"/>
      <c r="S17" s="127"/>
      <c r="T17" s="128"/>
      <c r="U17" s="127"/>
      <c r="V17" s="127"/>
      <c r="W17" s="128"/>
      <c r="X17" s="127"/>
      <c r="Y17" s="127"/>
      <c r="Z17" s="128"/>
      <c r="AA17" s="127"/>
      <c r="AB17" s="127"/>
      <c r="AC17" s="128"/>
      <c r="AD17" s="127"/>
      <c r="AE17" s="127"/>
      <c r="AF17" s="128"/>
      <c r="AG17" s="127"/>
      <c r="AH17" s="127"/>
      <c r="AI17" s="128"/>
      <c r="AJ17" s="127"/>
      <c r="AK17" s="127"/>
      <c r="AL17" s="128"/>
      <c r="AM17"/>
      <c r="AN17" s="127"/>
      <c r="AO17" s="127"/>
    </row>
    <row r="18" spans="1:41" ht="15" x14ac:dyDescent="0.25">
      <c r="A18" s="124" t="s">
        <v>939</v>
      </c>
      <c r="B18" s="128"/>
      <c r="C18" s="131"/>
      <c r="D18" s="131"/>
      <c r="E18" s="128"/>
      <c r="F18" s="131"/>
      <c r="G18" s="131"/>
      <c r="H18" s="128"/>
      <c r="I18" s="124">
        <v>0</v>
      </c>
      <c r="J18" s="124">
        <v>1</v>
      </c>
      <c r="K18" s="128"/>
      <c r="L18" s="131"/>
      <c r="M18" s="131"/>
      <c r="N18" s="128"/>
      <c r="O18" s="131"/>
      <c r="P18" s="131"/>
      <c r="Q18" s="128"/>
      <c r="R18" s="124">
        <v>0</v>
      </c>
      <c r="S18" s="124">
        <v>1</v>
      </c>
      <c r="T18" s="128"/>
      <c r="U18" s="131"/>
      <c r="V18" s="131"/>
      <c r="W18" s="128"/>
      <c r="X18" s="130"/>
      <c r="Y18" s="130"/>
      <c r="Z18" s="128"/>
      <c r="AA18" s="131"/>
      <c r="AB18" s="131"/>
      <c r="AC18" s="128"/>
      <c r="AD18" s="124">
        <v>1</v>
      </c>
      <c r="AE18" s="124">
        <v>1</v>
      </c>
      <c r="AF18" s="128"/>
      <c r="AG18" s="131"/>
      <c r="AH18" s="131"/>
      <c r="AI18" s="128"/>
      <c r="AJ18" s="131"/>
      <c r="AK18" s="131"/>
      <c r="AL18" s="128"/>
      <c r="AM18"/>
      <c r="AN18" s="124">
        <f t="shared" si="0"/>
        <v>1</v>
      </c>
      <c r="AO18" s="124">
        <f t="shared" si="0"/>
        <v>3</v>
      </c>
    </row>
    <row r="19" spans="1:41" ht="3" customHeight="1" x14ac:dyDescent="0.25">
      <c r="A19" s="127"/>
      <c r="B19" s="128"/>
      <c r="C19" s="127"/>
      <c r="D19" s="127"/>
      <c r="E19" s="128"/>
      <c r="F19" s="127"/>
      <c r="G19" s="127"/>
      <c r="H19" s="128"/>
      <c r="I19" s="127"/>
      <c r="J19" s="127"/>
      <c r="K19" s="128"/>
      <c r="L19" s="127"/>
      <c r="M19" s="127"/>
      <c r="N19" s="128"/>
      <c r="O19" s="127"/>
      <c r="P19" s="127"/>
      <c r="Q19" s="128"/>
      <c r="R19" s="127"/>
      <c r="S19" s="127"/>
      <c r="T19" s="128"/>
      <c r="U19" s="127"/>
      <c r="V19" s="127"/>
      <c r="W19" s="128"/>
      <c r="X19" s="127"/>
      <c r="Y19" s="127"/>
      <c r="Z19" s="128"/>
      <c r="AA19" s="127"/>
      <c r="AB19" s="127"/>
      <c r="AC19" s="128"/>
      <c r="AD19" s="127"/>
      <c r="AE19" s="127"/>
      <c r="AF19" s="128"/>
      <c r="AG19" s="127"/>
      <c r="AH19" s="127"/>
      <c r="AI19" s="128"/>
      <c r="AJ19" s="127"/>
      <c r="AK19" s="127"/>
      <c r="AL19" s="128"/>
      <c r="AM19"/>
      <c r="AN19" s="127"/>
      <c r="AO19" s="127"/>
    </row>
    <row r="20" spans="1:41" ht="15" x14ac:dyDescent="0.25">
      <c r="A20" s="124" t="s">
        <v>940</v>
      </c>
      <c r="B20" s="128"/>
      <c r="C20" s="131"/>
      <c r="D20" s="131"/>
      <c r="E20" s="128"/>
      <c r="F20" s="124">
        <v>0</v>
      </c>
      <c r="G20" s="124">
        <v>1</v>
      </c>
      <c r="H20" s="128"/>
      <c r="I20" s="124">
        <v>1</v>
      </c>
      <c r="J20" s="124">
        <v>0</v>
      </c>
      <c r="K20" s="128"/>
      <c r="L20" s="124">
        <v>0</v>
      </c>
      <c r="M20" s="124">
        <v>1</v>
      </c>
      <c r="N20" s="128"/>
      <c r="O20" s="131"/>
      <c r="P20" s="131"/>
      <c r="Q20" s="128"/>
      <c r="R20" s="131"/>
      <c r="S20" s="131"/>
      <c r="T20" s="128"/>
      <c r="U20" s="124">
        <v>0</v>
      </c>
      <c r="V20" s="124">
        <v>1</v>
      </c>
      <c r="W20" s="128"/>
      <c r="X20" s="131"/>
      <c r="Y20" s="131"/>
      <c r="Z20" s="128"/>
      <c r="AA20" s="130"/>
      <c r="AB20" s="130"/>
      <c r="AC20" s="128"/>
      <c r="AD20" s="131"/>
      <c r="AE20" s="131"/>
      <c r="AF20" s="128"/>
      <c r="AG20" s="131"/>
      <c r="AH20" s="131"/>
      <c r="AI20" s="128"/>
      <c r="AJ20" s="131"/>
      <c r="AK20" s="131"/>
      <c r="AL20" s="128"/>
      <c r="AM20"/>
      <c r="AN20" s="124">
        <f t="shared" si="0"/>
        <v>1</v>
      </c>
      <c r="AO20" s="124">
        <f t="shared" si="0"/>
        <v>3</v>
      </c>
    </row>
    <row r="21" spans="1:41" ht="3" customHeight="1" x14ac:dyDescent="0.25">
      <c r="A21" s="127"/>
      <c r="B21" s="128"/>
      <c r="C21" s="127"/>
      <c r="D21" s="127"/>
      <c r="E21" s="128"/>
      <c r="F21" s="127"/>
      <c r="G21" s="127"/>
      <c r="H21" s="128"/>
      <c r="I21" s="127"/>
      <c r="J21" s="127"/>
      <c r="K21" s="128"/>
      <c r="L21" s="127"/>
      <c r="M21" s="127"/>
      <c r="N21" s="128"/>
      <c r="O21" s="127"/>
      <c r="P21" s="127"/>
      <c r="Q21" s="128"/>
      <c r="R21" s="127"/>
      <c r="S21" s="127"/>
      <c r="T21" s="128"/>
      <c r="U21" s="127"/>
      <c r="V21" s="127"/>
      <c r="W21" s="128"/>
      <c r="X21" s="127"/>
      <c r="Y21" s="127"/>
      <c r="Z21" s="128"/>
      <c r="AA21" s="127"/>
      <c r="AB21" s="127"/>
      <c r="AC21" s="128"/>
      <c r="AD21" s="127"/>
      <c r="AE21" s="127"/>
      <c r="AF21" s="128"/>
      <c r="AG21" s="127"/>
      <c r="AH21" s="127"/>
      <c r="AI21" s="128"/>
      <c r="AJ21" s="127"/>
      <c r="AK21" s="127"/>
      <c r="AL21" s="128"/>
      <c r="AM21"/>
      <c r="AN21" s="127"/>
      <c r="AO21" s="127"/>
    </row>
    <row r="22" spans="1:41" ht="15" x14ac:dyDescent="0.25">
      <c r="A22" s="124" t="s">
        <v>941</v>
      </c>
      <c r="B22" s="128"/>
      <c r="C22" s="131"/>
      <c r="D22" s="131"/>
      <c r="E22" s="128"/>
      <c r="F22" s="131"/>
      <c r="G22" s="131"/>
      <c r="H22" s="128"/>
      <c r="I22" s="131"/>
      <c r="J22" s="131"/>
      <c r="K22" s="128"/>
      <c r="L22" s="124">
        <v>1</v>
      </c>
      <c r="M22" s="124">
        <v>0</v>
      </c>
      <c r="N22" s="128"/>
      <c r="O22" s="131"/>
      <c r="P22" s="131"/>
      <c r="Q22" s="128"/>
      <c r="R22" s="124">
        <v>1</v>
      </c>
      <c r="S22" s="124">
        <v>1</v>
      </c>
      <c r="T22" s="128"/>
      <c r="U22" s="124">
        <v>1</v>
      </c>
      <c r="V22" s="124">
        <v>0</v>
      </c>
      <c r="W22" s="128"/>
      <c r="X22" s="124">
        <v>1</v>
      </c>
      <c r="Y22" s="124">
        <v>1</v>
      </c>
      <c r="Z22" s="128"/>
      <c r="AA22" s="131"/>
      <c r="AB22" s="131"/>
      <c r="AC22" s="128"/>
      <c r="AD22" s="130"/>
      <c r="AE22" s="130"/>
      <c r="AF22" s="128"/>
      <c r="AG22" s="131"/>
      <c r="AH22" s="131"/>
      <c r="AI22" s="128"/>
      <c r="AJ22" s="124">
        <v>1</v>
      </c>
      <c r="AK22" s="124">
        <v>0</v>
      </c>
      <c r="AL22" s="128"/>
      <c r="AM22"/>
      <c r="AN22" s="124">
        <f t="shared" si="0"/>
        <v>5</v>
      </c>
      <c r="AO22" s="124">
        <f t="shared" si="0"/>
        <v>2</v>
      </c>
    </row>
    <row r="23" spans="1:41" ht="3" customHeight="1" x14ac:dyDescent="0.25">
      <c r="A23" s="127"/>
      <c r="B23" s="128"/>
      <c r="C23" s="127"/>
      <c r="D23" s="127"/>
      <c r="E23" s="128"/>
      <c r="F23" s="127"/>
      <c r="G23" s="127"/>
      <c r="H23" s="128"/>
      <c r="I23" s="127"/>
      <c r="J23" s="127"/>
      <c r="K23" s="128"/>
      <c r="L23" s="127"/>
      <c r="M23" s="127"/>
      <c r="N23" s="128"/>
      <c r="O23" s="127"/>
      <c r="P23" s="127"/>
      <c r="Q23" s="128"/>
      <c r="R23" s="127"/>
      <c r="S23" s="127"/>
      <c r="T23" s="128"/>
      <c r="U23" s="127"/>
      <c r="V23" s="127"/>
      <c r="W23" s="128"/>
      <c r="X23" s="127"/>
      <c r="Y23" s="127"/>
      <c r="Z23" s="128"/>
      <c r="AA23" s="127"/>
      <c r="AB23" s="127"/>
      <c r="AC23" s="128"/>
      <c r="AD23" s="127"/>
      <c r="AE23" s="127"/>
      <c r="AF23" s="128"/>
      <c r="AG23" s="127"/>
      <c r="AH23" s="127"/>
      <c r="AI23" s="128"/>
      <c r="AJ23" s="127"/>
      <c r="AK23" s="127"/>
      <c r="AL23" s="128"/>
      <c r="AM23"/>
      <c r="AN23" s="127"/>
      <c r="AO23" s="127"/>
    </row>
    <row r="24" spans="1:41" ht="15" x14ac:dyDescent="0.25">
      <c r="A24" s="124" t="s">
        <v>942</v>
      </c>
      <c r="B24" s="128"/>
      <c r="C24" s="131"/>
      <c r="D24" s="131"/>
      <c r="E24" s="128"/>
      <c r="F24" s="131"/>
      <c r="G24" s="131"/>
      <c r="H24" s="128"/>
      <c r="I24" s="124">
        <v>1</v>
      </c>
      <c r="J24" s="124">
        <v>1</v>
      </c>
      <c r="K24" s="128"/>
      <c r="L24" s="124">
        <v>1</v>
      </c>
      <c r="M24" s="124">
        <v>1</v>
      </c>
      <c r="N24" s="128"/>
      <c r="O24" s="131"/>
      <c r="P24" s="131"/>
      <c r="Q24" s="128"/>
      <c r="R24" s="124">
        <v>0</v>
      </c>
      <c r="S24" s="124">
        <v>1</v>
      </c>
      <c r="T24" s="128"/>
      <c r="U24" s="124">
        <v>1</v>
      </c>
      <c r="V24" s="124">
        <v>0</v>
      </c>
      <c r="W24" s="128"/>
      <c r="X24" s="131"/>
      <c r="Y24" s="131"/>
      <c r="Z24" s="128"/>
      <c r="AA24" s="131"/>
      <c r="AB24" s="131"/>
      <c r="AC24" s="128"/>
      <c r="AD24" s="131"/>
      <c r="AE24" s="131"/>
      <c r="AF24" s="128"/>
      <c r="AG24" s="130"/>
      <c r="AH24" s="130"/>
      <c r="AI24" s="128"/>
      <c r="AJ24" s="124">
        <v>0</v>
      </c>
      <c r="AK24" s="124">
        <v>1</v>
      </c>
      <c r="AL24" s="128"/>
      <c r="AM24"/>
      <c r="AN24" s="124">
        <f t="shared" si="0"/>
        <v>3</v>
      </c>
      <c r="AO24" s="124">
        <f t="shared" si="0"/>
        <v>4</v>
      </c>
    </row>
    <row r="25" spans="1:41" ht="3" customHeight="1" x14ac:dyDescent="0.25">
      <c r="A25" s="127"/>
      <c r="B25" s="128"/>
      <c r="C25" s="127"/>
      <c r="D25" s="127"/>
      <c r="E25" s="128"/>
      <c r="F25" s="127"/>
      <c r="G25" s="127"/>
      <c r="H25" s="128"/>
      <c r="I25" s="127"/>
      <c r="J25" s="127"/>
      <c r="K25" s="128"/>
      <c r="L25" s="127"/>
      <c r="M25" s="127"/>
      <c r="N25" s="128"/>
      <c r="O25" s="127"/>
      <c r="P25" s="127"/>
      <c r="Q25" s="128"/>
      <c r="R25" s="127"/>
      <c r="S25" s="127"/>
      <c r="T25" s="128"/>
      <c r="U25" s="127"/>
      <c r="V25" s="127"/>
      <c r="W25" s="128"/>
      <c r="X25" s="127"/>
      <c r="Y25" s="127"/>
      <c r="Z25" s="128"/>
      <c r="AA25" s="127"/>
      <c r="AB25" s="127"/>
      <c r="AC25" s="128"/>
      <c r="AD25" s="127"/>
      <c r="AE25" s="127"/>
      <c r="AF25" s="128"/>
      <c r="AG25" s="127"/>
      <c r="AH25" s="127"/>
      <c r="AI25" s="128"/>
      <c r="AJ25" s="127"/>
      <c r="AK25" s="127"/>
      <c r="AL25" s="128"/>
      <c r="AM25"/>
      <c r="AN25" s="127"/>
      <c r="AO25" s="127"/>
    </row>
    <row r="26" spans="1:41" ht="15" x14ac:dyDescent="0.25">
      <c r="A26" s="124" t="s">
        <v>943</v>
      </c>
      <c r="B26" s="128"/>
      <c r="C26" s="131"/>
      <c r="D26" s="131"/>
      <c r="E26" s="128"/>
      <c r="F26" s="131"/>
      <c r="G26" s="131"/>
      <c r="H26" s="128"/>
      <c r="I26" s="131"/>
      <c r="J26" s="131"/>
      <c r="K26" s="128"/>
      <c r="L26" s="124">
        <v>1</v>
      </c>
      <c r="M26" s="124">
        <v>0</v>
      </c>
      <c r="N26" s="128"/>
      <c r="O26" s="131"/>
      <c r="P26" s="131"/>
      <c r="Q26" s="128"/>
      <c r="R26" s="131"/>
      <c r="S26" s="131"/>
      <c r="T26" s="128"/>
      <c r="U26" s="124">
        <v>0</v>
      </c>
      <c r="V26" s="124">
        <v>1</v>
      </c>
      <c r="W26" s="128"/>
      <c r="X26" s="131"/>
      <c r="Y26" s="131"/>
      <c r="Z26" s="128"/>
      <c r="AA26" s="131"/>
      <c r="AB26" s="131"/>
      <c r="AC26" s="128"/>
      <c r="AD26" s="124">
        <v>0</v>
      </c>
      <c r="AE26" s="124">
        <v>1</v>
      </c>
      <c r="AF26" s="128"/>
      <c r="AG26" s="124">
        <v>1</v>
      </c>
      <c r="AH26" s="124">
        <v>0</v>
      </c>
      <c r="AI26" s="128"/>
      <c r="AJ26" s="130"/>
      <c r="AK26" s="130"/>
      <c r="AL26" s="128"/>
      <c r="AM26"/>
      <c r="AN26" s="124">
        <f t="shared" si="0"/>
        <v>2</v>
      </c>
      <c r="AO26" s="124">
        <f t="shared" si="0"/>
        <v>2</v>
      </c>
    </row>
    <row r="27" spans="1:41" ht="3" customHeight="1" x14ac:dyDescent="0.25">
      <c r="A27" s="127"/>
      <c r="B27" s="128"/>
      <c r="C27" s="127"/>
      <c r="D27" s="127"/>
      <c r="E27" s="128"/>
      <c r="F27" s="127"/>
      <c r="G27" s="127"/>
      <c r="H27" s="128"/>
      <c r="I27" s="127"/>
      <c r="J27" s="127"/>
      <c r="K27" s="128"/>
      <c r="L27" s="127"/>
      <c r="M27" s="127"/>
      <c r="N27" s="128"/>
      <c r="O27" s="127"/>
      <c r="P27" s="127"/>
      <c r="Q27" s="128"/>
      <c r="R27" s="127"/>
      <c r="S27" s="127"/>
      <c r="T27" s="128"/>
      <c r="U27" s="127"/>
      <c r="V27" s="127"/>
      <c r="W27" s="128"/>
      <c r="X27" s="127"/>
      <c r="Y27" s="127"/>
      <c r="Z27" s="128"/>
      <c r="AA27" s="127"/>
      <c r="AB27" s="127"/>
      <c r="AC27" s="128"/>
      <c r="AD27" s="127"/>
      <c r="AE27" s="127"/>
      <c r="AF27" s="128"/>
      <c r="AG27" s="127"/>
      <c r="AH27" s="127"/>
      <c r="AI27" s="128"/>
      <c r="AJ27" s="127"/>
      <c r="AK27" s="127"/>
      <c r="AL27" s="128"/>
      <c r="AM27"/>
      <c r="AN27" s="129"/>
      <c r="AO27" s="129"/>
    </row>
    <row r="28" spans="1:41" ht="15" x14ac:dyDescent="0.25">
      <c r="A28" s="124"/>
      <c r="C28" s="124"/>
      <c r="D28" s="124"/>
      <c r="F28" s="124"/>
      <c r="G28" s="124"/>
      <c r="I28" s="124"/>
      <c r="J28" s="124"/>
      <c r="L28" s="124"/>
      <c r="M28" s="124"/>
      <c r="O28" s="124"/>
      <c r="P28" s="124"/>
      <c r="R28" s="124"/>
      <c r="S28" s="124"/>
      <c r="U28" s="124"/>
      <c r="V28" s="124"/>
      <c r="X28" s="124"/>
      <c r="Y28" s="124"/>
      <c r="AA28" s="124"/>
      <c r="AB28" s="124"/>
      <c r="AD28" s="124"/>
      <c r="AE28" s="124"/>
      <c r="AG28" s="124"/>
      <c r="AH28" s="124"/>
      <c r="AJ28" s="124"/>
      <c r="AK28" s="124"/>
      <c r="AM28"/>
      <c r="AN28" s="37"/>
      <c r="AO28" s="37"/>
    </row>
    <row r="29" spans="1:41" ht="15" x14ac:dyDescent="0.25">
      <c r="A29" s="124"/>
      <c r="C29" s="124"/>
      <c r="D29" s="124"/>
      <c r="F29" s="124"/>
      <c r="G29" s="124"/>
      <c r="I29" s="124"/>
      <c r="J29" s="124"/>
      <c r="L29" s="124"/>
      <c r="M29" s="124"/>
      <c r="O29" s="124"/>
      <c r="P29" s="124"/>
      <c r="R29" s="124"/>
      <c r="S29" s="124"/>
      <c r="U29" s="124"/>
      <c r="V29" s="124"/>
      <c r="X29" s="124"/>
      <c r="Y29" s="124"/>
      <c r="AA29" s="124"/>
      <c r="AB29" s="124"/>
      <c r="AD29" s="124"/>
      <c r="AE29" s="124"/>
      <c r="AG29" s="124"/>
      <c r="AH29" s="124"/>
      <c r="AJ29" s="124"/>
      <c r="AK29" s="124"/>
      <c r="AM29"/>
      <c r="AN29" s="126">
        <f>SUM(AN4:AN26)</f>
        <v>34</v>
      </c>
      <c r="AO29" s="126">
        <f>SUM(AO4:AO26)</f>
        <v>34</v>
      </c>
    </row>
    <row r="30" spans="1:41" ht="15" x14ac:dyDescent="0.25">
      <c r="A30" s="132"/>
      <c r="C30" s="124"/>
      <c r="D30" s="124"/>
      <c r="F30" s="124"/>
      <c r="G30" s="124"/>
      <c r="I30" s="124"/>
      <c r="J30" s="124"/>
      <c r="L30" s="124"/>
      <c r="M30" s="124"/>
      <c r="O30" s="124"/>
      <c r="P30" s="124"/>
      <c r="R30" s="124"/>
      <c r="S30" s="124"/>
      <c r="U30" s="124"/>
      <c r="V30" s="124"/>
      <c r="X30" s="124"/>
      <c r="Y30" s="124"/>
      <c r="AA30" s="124"/>
      <c r="AB30" s="124"/>
      <c r="AD30" s="124"/>
      <c r="AE30" s="124"/>
      <c r="AG30" s="124"/>
      <c r="AH30" s="124"/>
      <c r="AJ30" s="124"/>
      <c r="AK30" s="124"/>
      <c r="AM30"/>
      <c r="AN30" s="37"/>
      <c r="AO30" s="37"/>
    </row>
    <row r="31" spans="1:41" ht="15" x14ac:dyDescent="0.25">
      <c r="A31" s="124"/>
      <c r="C31" s="124"/>
      <c r="D31" s="124"/>
      <c r="F31" s="124"/>
      <c r="G31" s="124"/>
      <c r="I31" s="124"/>
      <c r="J31" s="124"/>
      <c r="L31" s="124"/>
      <c r="M31" s="124"/>
      <c r="O31" s="124"/>
      <c r="P31" s="124"/>
      <c r="R31" s="124"/>
      <c r="S31" s="124"/>
      <c r="U31" s="124"/>
      <c r="V31" s="124"/>
      <c r="X31" s="124"/>
      <c r="Y31" s="124"/>
      <c r="AA31" s="124"/>
      <c r="AB31" s="124"/>
      <c r="AD31" s="124"/>
      <c r="AE31" s="124"/>
      <c r="AG31" s="124"/>
      <c r="AH31" s="124"/>
      <c r="AJ31" s="124"/>
      <c r="AK31" s="124"/>
      <c r="AM31"/>
      <c r="AN31" s="37"/>
      <c r="AO31" s="37"/>
    </row>
    <row r="32" spans="1:41" ht="15" x14ac:dyDescent="0.25">
      <c r="A32" s="124"/>
      <c r="C32" s="124"/>
      <c r="D32" s="124"/>
      <c r="F32" s="124"/>
      <c r="G32" s="124"/>
      <c r="I32" s="124"/>
      <c r="J32" s="124"/>
      <c r="L32" s="124"/>
      <c r="M32" s="124"/>
      <c r="O32" s="124"/>
      <c r="P32" s="124"/>
      <c r="R32" s="124"/>
      <c r="S32" s="124"/>
      <c r="U32" s="124"/>
      <c r="V32" s="124"/>
      <c r="X32" s="124"/>
      <c r="Y32" s="124"/>
      <c r="AA32" s="124"/>
      <c r="AB32" s="124"/>
      <c r="AD32" s="124"/>
      <c r="AE32" s="124"/>
      <c r="AG32" s="124"/>
      <c r="AH32" s="124"/>
      <c r="AJ32" s="124"/>
      <c r="AK32" s="124"/>
      <c r="AM32"/>
      <c r="AN32" s="37"/>
      <c r="AO32" s="37"/>
    </row>
    <row r="33" spans="1:41" ht="15" x14ac:dyDescent="0.25">
      <c r="A33" s="124"/>
      <c r="C33" s="124"/>
      <c r="D33" s="124"/>
      <c r="F33" s="124"/>
      <c r="G33" s="124"/>
      <c r="I33" s="124"/>
      <c r="J33" s="124"/>
      <c r="L33" s="124"/>
      <c r="M33" s="124"/>
      <c r="O33" s="124"/>
      <c r="P33" s="124"/>
      <c r="R33" s="124"/>
      <c r="S33" s="124"/>
      <c r="U33" s="124"/>
      <c r="V33" s="124"/>
      <c r="X33" s="124"/>
      <c r="Y33" s="124"/>
      <c r="AA33" s="124"/>
      <c r="AB33" s="124"/>
      <c r="AD33" s="124"/>
      <c r="AE33" s="124"/>
      <c r="AG33" s="124"/>
      <c r="AH33" s="124"/>
      <c r="AJ33" s="124"/>
      <c r="AK33" s="124"/>
      <c r="AM33"/>
      <c r="AN33" s="37"/>
      <c r="AO33" s="37"/>
    </row>
    <row r="34" spans="1:41" ht="15" x14ac:dyDescent="0.25">
      <c r="A34" s="124"/>
      <c r="C34" s="124"/>
      <c r="D34" s="124"/>
      <c r="F34" s="124"/>
      <c r="G34" s="124"/>
      <c r="I34" s="124"/>
      <c r="J34" s="124"/>
      <c r="L34" s="124"/>
      <c r="M34" s="124"/>
      <c r="O34" s="124"/>
      <c r="P34" s="124"/>
      <c r="R34" s="124"/>
      <c r="S34" s="124"/>
      <c r="U34" s="124"/>
      <c r="V34" s="124"/>
      <c r="X34" s="124"/>
      <c r="Y34" s="124"/>
      <c r="AA34" s="124"/>
      <c r="AB34" s="124"/>
      <c r="AD34" s="124"/>
      <c r="AE34" s="124"/>
      <c r="AG34" s="124"/>
      <c r="AH34" s="124"/>
      <c r="AJ34" s="124"/>
      <c r="AK34" s="124"/>
      <c r="AM34"/>
      <c r="AN34" s="37"/>
      <c r="AO34" s="37"/>
    </row>
  </sheetData>
  <mergeCells count="13">
    <mergeCell ref="AN1:AO1"/>
    <mergeCell ref="U1:V1"/>
    <mergeCell ref="X1:Y1"/>
    <mergeCell ref="AA1:AB1"/>
    <mergeCell ref="AD1:AE1"/>
    <mergeCell ref="AG1:AH1"/>
    <mergeCell ref="AJ1:AK1"/>
    <mergeCell ref="R1:S1"/>
    <mergeCell ref="C1:D1"/>
    <mergeCell ref="F1:G1"/>
    <mergeCell ref="I1:J1"/>
    <mergeCell ref="L1:M1"/>
    <mergeCell ref="O1:P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105"/>
  <sheetViews>
    <sheetView workbookViewId="0">
      <selection activeCell="F84" sqref="F84"/>
    </sheetView>
  </sheetViews>
  <sheetFormatPr defaultRowHeight="12.75" x14ac:dyDescent="0.2"/>
  <cols>
    <col min="1" max="1" width="7.7109375" style="37" bestFit="1" customWidth="1"/>
    <col min="2" max="2" width="4.7109375" style="37" customWidth="1"/>
    <col min="3" max="3" width="3.7109375" style="37" customWidth="1"/>
    <col min="4" max="4" width="12.7109375" style="151" customWidth="1"/>
    <col min="5" max="5" width="3.28515625" style="37" bestFit="1" customWidth="1"/>
    <col min="6" max="6" width="12.7109375" style="42" customWidth="1"/>
    <col min="7" max="7" width="3.7109375" style="37" customWidth="1"/>
    <col min="8" max="8" width="4.7109375" customWidth="1"/>
    <col min="9" max="9" width="3.7109375" style="37" customWidth="1"/>
    <col min="10" max="10" width="12.7109375" style="151" customWidth="1"/>
    <col min="11" max="11" width="3.28515625" style="37" bestFit="1" customWidth="1"/>
    <col min="12" max="12" width="14.7109375" style="42" bestFit="1" customWidth="1"/>
    <col min="13" max="13" width="3.7109375" style="37" customWidth="1"/>
    <col min="14" max="14" width="4.7109375" customWidth="1"/>
    <col min="15" max="15" width="3.7109375" style="37" customWidth="1"/>
    <col min="16" max="16" width="14.7109375" style="151" bestFit="1" customWidth="1"/>
    <col min="17" max="17" width="3.28515625" style="37" bestFit="1" customWidth="1"/>
    <col min="18" max="18" width="12.7109375" style="42" customWidth="1"/>
    <col min="19" max="19" width="3.7109375" style="37" customWidth="1"/>
    <col min="20" max="20" width="4.7109375" customWidth="1"/>
  </cols>
  <sheetData>
    <row r="1" spans="1:28" s="20" customFormat="1" x14ac:dyDescent="0.2">
      <c r="A1" s="20" t="s">
        <v>354</v>
      </c>
      <c r="B1" s="21"/>
      <c r="C1" s="435" t="s">
        <v>723</v>
      </c>
      <c r="D1" s="435"/>
      <c r="E1" s="435"/>
      <c r="F1" s="435"/>
      <c r="G1" s="435"/>
      <c r="H1" s="21"/>
      <c r="I1" s="435" t="s">
        <v>945</v>
      </c>
      <c r="J1" s="435"/>
      <c r="K1" s="435"/>
      <c r="L1" s="435"/>
      <c r="M1" s="435"/>
      <c r="N1" s="21"/>
      <c r="O1" s="435" t="s">
        <v>356</v>
      </c>
      <c r="P1" s="435"/>
      <c r="Q1" s="435"/>
      <c r="R1" s="435"/>
      <c r="S1" s="435"/>
      <c r="T1" s="21"/>
    </row>
    <row r="2" spans="1:28" x14ac:dyDescent="0.2">
      <c r="B2" s="150"/>
      <c r="H2" s="32"/>
      <c r="N2" s="32"/>
      <c r="T2" s="32"/>
      <c r="V2" s="26"/>
      <c r="W2" s="26"/>
      <c r="X2" s="26"/>
      <c r="Y2" s="26"/>
      <c r="Z2" s="26"/>
      <c r="AA2" s="26"/>
      <c r="AB2" s="26"/>
    </row>
    <row r="3" spans="1:28" ht="12.75" customHeight="1" x14ac:dyDescent="0.2">
      <c r="A3" s="20">
        <v>1</v>
      </c>
      <c r="B3" s="152"/>
      <c r="E3" s="37" t="s">
        <v>946</v>
      </c>
      <c r="H3" s="153"/>
      <c r="I3" s="37">
        <v>22</v>
      </c>
      <c r="J3" s="151" t="s">
        <v>400</v>
      </c>
      <c r="K3" s="37" t="s">
        <v>946</v>
      </c>
      <c r="L3" s="154" t="s">
        <v>360</v>
      </c>
      <c r="M3" s="155">
        <v>28</v>
      </c>
      <c r="N3" s="153"/>
      <c r="O3" s="155">
        <v>64</v>
      </c>
      <c r="P3" s="156" t="s">
        <v>360</v>
      </c>
      <c r="Q3" s="37" t="s">
        <v>946</v>
      </c>
      <c r="R3" s="42" t="s">
        <v>412</v>
      </c>
      <c r="S3" s="37">
        <v>29</v>
      </c>
      <c r="T3" s="153"/>
    </row>
    <row r="4" spans="1:28" ht="12.75" customHeight="1" x14ac:dyDescent="0.2">
      <c r="A4" s="20"/>
      <c r="B4" s="152"/>
      <c r="E4" s="37" t="s">
        <v>946</v>
      </c>
      <c r="H4" s="153"/>
      <c r="I4" s="37">
        <v>6</v>
      </c>
      <c r="J4" s="151" t="s">
        <v>403</v>
      </c>
      <c r="K4" s="37" t="s">
        <v>946</v>
      </c>
      <c r="L4" s="154" t="s">
        <v>412</v>
      </c>
      <c r="M4" s="155">
        <v>22</v>
      </c>
      <c r="N4" s="153"/>
      <c r="T4" s="153"/>
    </row>
    <row r="5" spans="1:28" ht="2.1" customHeight="1" x14ac:dyDescent="0.2">
      <c r="A5" s="157"/>
      <c r="B5" s="152"/>
      <c r="C5" s="152"/>
      <c r="D5" s="161"/>
      <c r="E5" s="152"/>
      <c r="F5" s="162"/>
      <c r="G5" s="152"/>
      <c r="H5" s="153"/>
      <c r="I5" s="152"/>
      <c r="J5" s="161"/>
      <c r="K5" s="152"/>
      <c r="L5" s="162"/>
      <c r="M5" s="158"/>
      <c r="N5" s="153"/>
      <c r="O5" s="152"/>
      <c r="P5" s="161"/>
      <c r="Q5" s="152"/>
      <c r="R5" s="162"/>
      <c r="S5" s="152"/>
      <c r="T5" s="153"/>
    </row>
    <row r="6" spans="1:28" ht="12.75" customHeight="1" x14ac:dyDescent="0.2">
      <c r="A6" s="20">
        <v>2</v>
      </c>
      <c r="B6" s="152"/>
      <c r="E6" s="37" t="s">
        <v>946</v>
      </c>
      <c r="H6" s="153"/>
      <c r="I6" s="37">
        <v>15</v>
      </c>
      <c r="J6" s="151" t="s">
        <v>390</v>
      </c>
      <c r="K6" s="37" t="s">
        <v>946</v>
      </c>
      <c r="L6" s="154" t="s">
        <v>364</v>
      </c>
      <c r="M6" s="155">
        <v>38</v>
      </c>
      <c r="N6" s="153"/>
      <c r="O6" s="155">
        <v>38</v>
      </c>
      <c r="P6" s="156" t="s">
        <v>364</v>
      </c>
      <c r="Q6" s="37" t="s">
        <v>946</v>
      </c>
      <c r="R6" s="42" t="s">
        <v>375</v>
      </c>
      <c r="S6" s="38">
        <v>23</v>
      </c>
      <c r="T6" s="153"/>
    </row>
    <row r="7" spans="1:28" ht="12.75" customHeight="1" x14ac:dyDescent="0.2">
      <c r="A7" s="20"/>
      <c r="B7" s="152"/>
      <c r="E7" s="37" t="s">
        <v>946</v>
      </c>
      <c r="H7" s="153"/>
      <c r="I7" s="37">
        <v>31</v>
      </c>
      <c r="J7" s="151" t="s">
        <v>370</v>
      </c>
      <c r="K7" s="37" t="s">
        <v>946</v>
      </c>
      <c r="L7" s="154" t="s">
        <v>375</v>
      </c>
      <c r="M7" s="155">
        <v>44</v>
      </c>
      <c r="N7" s="153"/>
      <c r="T7" s="153"/>
    </row>
    <row r="8" spans="1:28" ht="2.1" customHeight="1" x14ac:dyDescent="0.2">
      <c r="A8" s="157"/>
      <c r="B8" s="152"/>
      <c r="C8" s="152"/>
      <c r="D8" s="161"/>
      <c r="E8" s="152"/>
      <c r="F8" s="162"/>
      <c r="G8" s="152"/>
      <c r="H8" s="153"/>
      <c r="I8" s="152"/>
      <c r="J8" s="161"/>
      <c r="K8" s="152"/>
      <c r="L8" s="162"/>
      <c r="M8" s="152"/>
      <c r="N8" s="153"/>
      <c r="O8" s="152"/>
      <c r="P8" s="161"/>
      <c r="Q8" s="152"/>
      <c r="R8" s="162"/>
      <c r="S8" s="152"/>
      <c r="T8" s="153"/>
    </row>
    <row r="9" spans="1:28" ht="12.75" customHeight="1" x14ac:dyDescent="0.2">
      <c r="A9" s="20">
        <v>3</v>
      </c>
      <c r="B9" s="152"/>
      <c r="C9" s="37">
        <v>31</v>
      </c>
      <c r="D9" s="151" t="s">
        <v>370</v>
      </c>
      <c r="E9" s="37" t="s">
        <v>946</v>
      </c>
      <c r="F9" s="154" t="s">
        <v>390</v>
      </c>
      <c r="G9" s="155">
        <v>37</v>
      </c>
      <c r="H9" s="153"/>
      <c r="I9" s="37">
        <v>14</v>
      </c>
      <c r="J9" s="151" t="s">
        <v>360</v>
      </c>
      <c r="K9" s="37" t="s">
        <v>946</v>
      </c>
      <c r="L9" s="154" t="s">
        <v>367</v>
      </c>
      <c r="M9" s="155">
        <v>39</v>
      </c>
      <c r="N9" s="153"/>
      <c r="O9" s="155">
        <v>40</v>
      </c>
      <c r="P9" s="156" t="s">
        <v>367</v>
      </c>
      <c r="Q9" s="37" t="s">
        <v>946</v>
      </c>
      <c r="R9" s="42" t="s">
        <v>364</v>
      </c>
      <c r="S9" s="37">
        <v>19</v>
      </c>
      <c r="T9" s="153"/>
    </row>
    <row r="10" spans="1:28" ht="12.75" customHeight="1" x14ac:dyDescent="0.2">
      <c r="A10" s="20"/>
      <c r="B10" s="152"/>
      <c r="C10" s="38">
        <v>17</v>
      </c>
      <c r="D10" s="159" t="s">
        <v>366</v>
      </c>
      <c r="E10" s="37" t="s">
        <v>946</v>
      </c>
      <c r="F10" s="154" t="s">
        <v>360</v>
      </c>
      <c r="G10" s="155">
        <v>35</v>
      </c>
      <c r="H10" s="153"/>
      <c r="I10" s="37">
        <v>22</v>
      </c>
      <c r="J10" s="151" t="s">
        <v>390</v>
      </c>
      <c r="K10" s="37" t="s">
        <v>946</v>
      </c>
      <c r="L10" s="154" t="s">
        <v>364</v>
      </c>
      <c r="M10" s="155">
        <v>29</v>
      </c>
      <c r="N10" s="153"/>
      <c r="T10" s="153"/>
    </row>
    <row r="11" spans="1:28" ht="2.1" customHeight="1" x14ac:dyDescent="0.2">
      <c r="A11" s="157"/>
      <c r="B11" s="152"/>
      <c r="C11" s="152"/>
      <c r="D11" s="161"/>
      <c r="E11" s="152"/>
      <c r="F11" s="162"/>
      <c r="G11" s="152"/>
      <c r="H11" s="153"/>
      <c r="I11" s="152"/>
      <c r="J11" s="161"/>
      <c r="K11" s="152"/>
      <c r="L11" s="162"/>
      <c r="M11" s="152"/>
      <c r="N11" s="153"/>
      <c r="O11" s="152"/>
      <c r="P11" s="161"/>
      <c r="Q11" s="152"/>
      <c r="R11" s="162"/>
      <c r="S11" s="152"/>
      <c r="T11" s="153"/>
    </row>
    <row r="12" spans="1:28" ht="12.75" customHeight="1" x14ac:dyDescent="0.2">
      <c r="A12" s="20">
        <v>4</v>
      </c>
      <c r="B12" s="150"/>
      <c r="C12" s="155">
        <v>41</v>
      </c>
      <c r="D12" s="156" t="s">
        <v>370</v>
      </c>
      <c r="E12" s="37" t="s">
        <v>946</v>
      </c>
      <c r="F12" s="42" t="s">
        <v>367</v>
      </c>
      <c r="G12" s="37">
        <v>33</v>
      </c>
      <c r="H12" s="32"/>
      <c r="I12" s="155">
        <v>53</v>
      </c>
      <c r="J12" s="156" t="s">
        <v>370</v>
      </c>
      <c r="K12" s="37" t="s">
        <v>946</v>
      </c>
      <c r="L12" s="42" t="s">
        <v>389</v>
      </c>
      <c r="M12" s="37">
        <v>16</v>
      </c>
      <c r="N12" s="32"/>
      <c r="O12" s="155">
        <v>45</v>
      </c>
      <c r="P12" s="156" t="s">
        <v>370</v>
      </c>
      <c r="Q12" s="37" t="s">
        <v>946</v>
      </c>
      <c r="R12" s="42" t="s">
        <v>406</v>
      </c>
      <c r="S12" s="37">
        <v>28</v>
      </c>
      <c r="T12" s="32"/>
    </row>
    <row r="13" spans="1:28" ht="12.75" customHeight="1" x14ac:dyDescent="0.2">
      <c r="A13" s="20"/>
      <c r="B13" s="150"/>
      <c r="C13" s="155">
        <v>49</v>
      </c>
      <c r="D13" s="156" t="s">
        <v>404</v>
      </c>
      <c r="E13" s="37" t="s">
        <v>946</v>
      </c>
      <c r="F13" s="42" t="s">
        <v>366</v>
      </c>
      <c r="G13" s="37">
        <v>32</v>
      </c>
      <c r="H13" s="32"/>
      <c r="I13" s="37">
        <v>42</v>
      </c>
      <c r="J13" s="151" t="s">
        <v>404</v>
      </c>
      <c r="K13" s="37" t="s">
        <v>946</v>
      </c>
      <c r="L13" s="154" t="s">
        <v>406</v>
      </c>
      <c r="M13" s="155">
        <v>45</v>
      </c>
      <c r="N13" s="32"/>
      <c r="T13" s="32"/>
    </row>
    <row r="14" spans="1:28" ht="2.1" customHeight="1" x14ac:dyDescent="0.2">
      <c r="A14" s="157"/>
      <c r="B14" s="152"/>
      <c r="C14" s="152"/>
      <c r="D14" s="161"/>
      <c r="E14" s="152"/>
      <c r="F14" s="162"/>
      <c r="G14" s="152"/>
      <c r="H14" s="153"/>
      <c r="I14" s="152"/>
      <c r="J14" s="161"/>
      <c r="K14" s="152"/>
      <c r="L14" s="162"/>
      <c r="M14" s="152"/>
      <c r="N14" s="153"/>
      <c r="O14" s="152"/>
      <c r="P14" s="161"/>
      <c r="Q14" s="152"/>
      <c r="R14" s="162"/>
      <c r="S14" s="152"/>
      <c r="T14" s="153"/>
    </row>
    <row r="15" spans="1:28" ht="12.75" customHeight="1" x14ac:dyDescent="0.2">
      <c r="A15" s="20">
        <v>5</v>
      </c>
      <c r="B15" s="150"/>
      <c r="C15" s="37">
        <v>35</v>
      </c>
      <c r="D15" s="151" t="s">
        <v>370</v>
      </c>
      <c r="E15" s="37" t="s">
        <v>946</v>
      </c>
      <c r="F15" s="154" t="s">
        <v>366</v>
      </c>
      <c r="G15" s="155">
        <v>41</v>
      </c>
      <c r="H15" s="32"/>
      <c r="I15" s="37">
        <v>27</v>
      </c>
      <c r="J15" s="151" t="s">
        <v>366</v>
      </c>
      <c r="K15" s="37" t="s">
        <v>946</v>
      </c>
      <c r="L15" s="154" t="s">
        <v>378</v>
      </c>
      <c r="M15" s="155">
        <v>41</v>
      </c>
      <c r="N15" s="32"/>
      <c r="O15" s="155">
        <v>33</v>
      </c>
      <c r="P15" s="156" t="s">
        <v>373</v>
      </c>
      <c r="Q15" s="37" t="s">
        <v>946</v>
      </c>
      <c r="R15" s="42" t="s">
        <v>378</v>
      </c>
      <c r="S15" s="37">
        <v>25</v>
      </c>
      <c r="T15" s="32"/>
    </row>
    <row r="16" spans="1:28" ht="12.75" customHeight="1" x14ac:dyDescent="0.2">
      <c r="A16" s="20"/>
      <c r="B16" s="150"/>
      <c r="C16" s="155">
        <v>35</v>
      </c>
      <c r="D16" s="156" t="s">
        <v>373</v>
      </c>
      <c r="E16" s="37" t="s">
        <v>946</v>
      </c>
      <c r="F16" s="42" t="s">
        <v>360</v>
      </c>
      <c r="G16" s="37">
        <v>23</v>
      </c>
      <c r="H16" s="32"/>
      <c r="I16" s="155">
        <v>42</v>
      </c>
      <c r="J16" s="156" t="s">
        <v>373</v>
      </c>
      <c r="K16" s="37" t="s">
        <v>946</v>
      </c>
      <c r="L16" s="42" t="s">
        <v>389</v>
      </c>
      <c r="M16" s="37">
        <v>33</v>
      </c>
      <c r="N16" s="32"/>
      <c r="T16" s="32"/>
    </row>
    <row r="17" spans="1:20" ht="2.1" customHeight="1" x14ac:dyDescent="0.2">
      <c r="A17" s="157"/>
      <c r="B17" s="152"/>
      <c r="C17" s="152"/>
      <c r="D17" s="161"/>
      <c r="E17" s="152"/>
      <c r="F17" s="162"/>
      <c r="G17" s="152"/>
      <c r="H17" s="153"/>
      <c r="I17" s="152"/>
      <c r="J17" s="161"/>
      <c r="K17" s="152"/>
      <c r="L17" s="162"/>
      <c r="M17" s="152"/>
      <c r="N17" s="153"/>
      <c r="O17" s="152"/>
      <c r="P17" s="161"/>
      <c r="Q17" s="152"/>
      <c r="R17" s="162"/>
      <c r="S17" s="152"/>
      <c r="T17" s="153"/>
    </row>
    <row r="18" spans="1:20" ht="12.75" customHeight="1" x14ac:dyDescent="0.2">
      <c r="A18" s="20">
        <v>6</v>
      </c>
      <c r="B18" s="150"/>
      <c r="C18" s="155">
        <v>40</v>
      </c>
      <c r="D18" s="156" t="s">
        <v>366</v>
      </c>
      <c r="E18" s="37" t="s">
        <v>946</v>
      </c>
      <c r="F18" s="42" t="s">
        <v>404</v>
      </c>
      <c r="G18" s="37">
        <v>29</v>
      </c>
      <c r="H18" s="32"/>
      <c r="I18" s="37">
        <v>30</v>
      </c>
      <c r="J18" s="151" t="s">
        <v>378</v>
      </c>
      <c r="K18" s="37" t="s">
        <v>946</v>
      </c>
      <c r="L18" s="154" t="s">
        <v>370</v>
      </c>
      <c r="M18" s="155">
        <v>34</v>
      </c>
      <c r="N18" s="32"/>
      <c r="O18" s="37">
        <v>22</v>
      </c>
      <c r="P18" s="151" t="s">
        <v>366</v>
      </c>
      <c r="Q18" s="37" t="s">
        <v>946</v>
      </c>
      <c r="R18" s="154" t="s">
        <v>370</v>
      </c>
      <c r="S18" s="155">
        <v>28</v>
      </c>
      <c r="T18" s="32"/>
    </row>
    <row r="19" spans="1:20" ht="12.75" customHeight="1" x14ac:dyDescent="0.2">
      <c r="A19" s="20"/>
      <c r="B19" s="150"/>
      <c r="C19" s="37">
        <v>33</v>
      </c>
      <c r="D19" s="151" t="s">
        <v>406</v>
      </c>
      <c r="E19" s="37" t="s">
        <v>946</v>
      </c>
      <c r="F19" s="154" t="s">
        <v>378</v>
      </c>
      <c r="G19" s="155">
        <v>35</v>
      </c>
      <c r="H19" s="32"/>
      <c r="I19" s="155">
        <v>33</v>
      </c>
      <c r="J19" s="156" t="s">
        <v>366</v>
      </c>
      <c r="K19" s="37" t="s">
        <v>946</v>
      </c>
      <c r="L19" s="42" t="s">
        <v>390</v>
      </c>
      <c r="M19" s="37">
        <v>26</v>
      </c>
      <c r="N19" s="32"/>
      <c r="T19" s="32"/>
    </row>
    <row r="20" spans="1:20" ht="2.1" customHeight="1" x14ac:dyDescent="0.2">
      <c r="A20" s="157"/>
      <c r="B20" s="152"/>
      <c r="C20" s="153"/>
      <c r="D20" s="153"/>
      <c r="E20" s="153"/>
      <c r="F20" s="153"/>
      <c r="G20" s="153"/>
      <c r="H20" s="153"/>
      <c r="I20" s="152"/>
      <c r="J20" s="161"/>
      <c r="K20" s="152"/>
      <c r="L20" s="162"/>
      <c r="M20" s="152"/>
      <c r="N20" s="153"/>
      <c r="O20" s="152"/>
      <c r="P20" s="161"/>
      <c r="Q20" s="152"/>
      <c r="R20" s="162"/>
      <c r="S20" s="152"/>
      <c r="T20" s="153"/>
    </row>
    <row r="21" spans="1:20" ht="12.75" customHeight="1" x14ac:dyDescent="0.2">
      <c r="A21" s="20">
        <v>7</v>
      </c>
      <c r="B21" s="150"/>
      <c r="C21" s="37">
        <v>32</v>
      </c>
      <c r="D21" s="151" t="s">
        <v>390</v>
      </c>
      <c r="E21" s="37" t="s">
        <v>946</v>
      </c>
      <c r="F21" s="154" t="s">
        <v>370</v>
      </c>
      <c r="G21" s="37">
        <v>32</v>
      </c>
      <c r="H21" s="32"/>
      <c r="I21" s="37">
        <v>39</v>
      </c>
      <c r="J21" s="151" t="s">
        <v>368</v>
      </c>
      <c r="K21" s="37" t="s">
        <v>946</v>
      </c>
      <c r="L21" s="154" t="s">
        <v>376</v>
      </c>
      <c r="M21" s="155">
        <v>40</v>
      </c>
      <c r="N21" s="32"/>
      <c r="O21" s="155">
        <v>23</v>
      </c>
      <c r="P21" s="156" t="s">
        <v>376</v>
      </c>
      <c r="Q21" s="37" t="s">
        <v>946</v>
      </c>
      <c r="R21" s="41" t="s">
        <v>366</v>
      </c>
      <c r="S21" s="38">
        <v>22</v>
      </c>
      <c r="T21" s="32"/>
    </row>
    <row r="22" spans="1:20" ht="12.75" customHeight="1" x14ac:dyDescent="0.2">
      <c r="A22" s="20"/>
      <c r="B22" s="150"/>
      <c r="C22" s="37">
        <v>20</v>
      </c>
      <c r="D22" s="151" t="s">
        <v>367</v>
      </c>
      <c r="E22" s="37" t="s">
        <v>946</v>
      </c>
      <c r="F22" s="154" t="s">
        <v>368</v>
      </c>
      <c r="G22" s="155">
        <v>56</v>
      </c>
      <c r="H22" s="32"/>
      <c r="I22" s="37">
        <v>28</v>
      </c>
      <c r="J22" s="151" t="s">
        <v>370</v>
      </c>
      <c r="K22" s="37" t="s">
        <v>946</v>
      </c>
      <c r="L22" s="154" t="s">
        <v>366</v>
      </c>
      <c r="M22" s="155">
        <v>53</v>
      </c>
      <c r="N22" s="32"/>
      <c r="T22" s="32"/>
    </row>
    <row r="23" spans="1:20" ht="2.1" customHeight="1" x14ac:dyDescent="0.2">
      <c r="A23" s="157"/>
      <c r="B23" s="152"/>
      <c r="C23" s="152"/>
      <c r="D23" s="161"/>
      <c r="E23" s="152"/>
      <c r="F23" s="162"/>
      <c r="G23" s="152"/>
      <c r="H23" s="153"/>
      <c r="I23" s="152"/>
      <c r="J23" s="161"/>
      <c r="K23" s="152"/>
      <c r="L23" s="162"/>
      <c r="M23" s="152"/>
      <c r="N23" s="153"/>
      <c r="O23" s="152"/>
      <c r="P23" s="161"/>
      <c r="Q23" s="152"/>
      <c r="R23" s="162"/>
      <c r="S23" s="152"/>
      <c r="T23" s="153"/>
    </row>
    <row r="24" spans="1:20" ht="12.75" customHeight="1" x14ac:dyDescent="0.2">
      <c r="A24" s="20">
        <v>8</v>
      </c>
      <c r="B24" s="150"/>
      <c r="C24" s="37">
        <v>53</v>
      </c>
      <c r="D24" s="156" t="s">
        <v>366</v>
      </c>
      <c r="E24" s="37" t="s">
        <v>946</v>
      </c>
      <c r="F24" s="42" t="s">
        <v>378</v>
      </c>
      <c r="G24" s="37">
        <v>53</v>
      </c>
      <c r="H24" s="32"/>
      <c r="I24" s="155">
        <v>38</v>
      </c>
      <c r="J24" s="156" t="s">
        <v>366</v>
      </c>
      <c r="K24" s="37" t="s">
        <v>946</v>
      </c>
      <c r="L24" s="42" t="s">
        <v>360</v>
      </c>
      <c r="M24" s="37">
        <v>32</v>
      </c>
      <c r="N24" s="32"/>
      <c r="O24" s="37">
        <v>46</v>
      </c>
      <c r="P24" s="151" t="s">
        <v>366</v>
      </c>
      <c r="Q24" s="37" t="s">
        <v>946</v>
      </c>
      <c r="R24" s="154" t="s">
        <v>368</v>
      </c>
      <c r="S24" s="155">
        <v>70</v>
      </c>
      <c r="T24" s="32"/>
    </row>
    <row r="25" spans="1:20" ht="12.75" customHeight="1" x14ac:dyDescent="0.2">
      <c r="A25" s="20"/>
      <c r="B25" s="150"/>
      <c r="C25" s="155">
        <v>37</v>
      </c>
      <c r="D25" s="156" t="s">
        <v>404</v>
      </c>
      <c r="E25" s="37" t="s">
        <v>946</v>
      </c>
      <c r="F25" s="42" t="s">
        <v>370</v>
      </c>
      <c r="G25" s="37">
        <v>17</v>
      </c>
      <c r="H25" s="32"/>
      <c r="I25" s="37">
        <v>22</v>
      </c>
      <c r="J25" s="151" t="s">
        <v>404</v>
      </c>
      <c r="K25" s="37" t="s">
        <v>946</v>
      </c>
      <c r="L25" s="154" t="s">
        <v>368</v>
      </c>
      <c r="M25" s="155">
        <v>33</v>
      </c>
      <c r="N25" s="32"/>
      <c r="T25" s="32"/>
    </row>
    <row r="26" spans="1:20" ht="2.1" customHeight="1" x14ac:dyDescent="0.2">
      <c r="A26" s="157"/>
      <c r="B26" s="152"/>
      <c r="C26" s="152"/>
      <c r="D26" s="161"/>
      <c r="E26" s="152"/>
      <c r="F26" s="162"/>
      <c r="G26" s="152"/>
      <c r="H26" s="153"/>
      <c r="I26" s="152"/>
      <c r="J26" s="161"/>
      <c r="K26" s="152"/>
      <c r="L26" s="162"/>
      <c r="M26" s="152"/>
      <c r="N26" s="153"/>
      <c r="O26" s="152"/>
      <c r="P26" s="161"/>
      <c r="Q26" s="152"/>
      <c r="R26" s="162"/>
      <c r="S26" s="152"/>
      <c r="T26" s="153"/>
    </row>
    <row r="27" spans="1:20" ht="12.75" customHeight="1" x14ac:dyDescent="0.2">
      <c r="A27" s="20">
        <v>9</v>
      </c>
      <c r="B27" s="150"/>
      <c r="C27" s="37">
        <v>28</v>
      </c>
      <c r="D27" s="151" t="s">
        <v>404</v>
      </c>
      <c r="E27" s="37" t="s">
        <v>946</v>
      </c>
      <c r="F27" s="154" t="s">
        <v>390</v>
      </c>
      <c r="G27" s="155">
        <v>74</v>
      </c>
      <c r="H27" s="32"/>
      <c r="I27" s="155">
        <v>39</v>
      </c>
      <c r="J27" s="156" t="s">
        <v>390</v>
      </c>
      <c r="K27" s="37" t="s">
        <v>946</v>
      </c>
      <c r="L27" s="42" t="s">
        <v>376</v>
      </c>
      <c r="M27" s="37">
        <v>38</v>
      </c>
      <c r="N27" s="32"/>
      <c r="O27" s="37">
        <v>22</v>
      </c>
      <c r="P27" s="151" t="s">
        <v>390</v>
      </c>
      <c r="Q27" s="37" t="s">
        <v>946</v>
      </c>
      <c r="R27" s="154" t="s">
        <v>360</v>
      </c>
      <c r="S27" s="155">
        <v>25</v>
      </c>
      <c r="T27" s="32"/>
    </row>
    <row r="28" spans="1:20" ht="12.75" customHeight="1" x14ac:dyDescent="0.2">
      <c r="A28" s="20"/>
      <c r="B28" s="150"/>
      <c r="C28" s="155">
        <v>44</v>
      </c>
      <c r="D28" s="156" t="s">
        <v>389</v>
      </c>
      <c r="E28" s="37" t="s">
        <v>946</v>
      </c>
      <c r="F28" s="42" t="s">
        <v>385</v>
      </c>
      <c r="G28" s="37">
        <v>26</v>
      </c>
      <c r="H28" s="32"/>
      <c r="I28" s="37">
        <v>41</v>
      </c>
      <c r="J28" s="151" t="s">
        <v>389</v>
      </c>
      <c r="K28" s="37" t="s">
        <v>946</v>
      </c>
      <c r="L28" s="154" t="s">
        <v>360</v>
      </c>
      <c r="M28" s="155">
        <v>54</v>
      </c>
      <c r="N28" s="32"/>
      <c r="T28" s="32"/>
    </row>
    <row r="29" spans="1:20" ht="2.1" customHeight="1" x14ac:dyDescent="0.2">
      <c r="A29" s="157"/>
      <c r="B29" s="152"/>
      <c r="C29" s="152"/>
      <c r="D29" s="161"/>
      <c r="E29" s="152"/>
      <c r="F29" s="162"/>
      <c r="G29" s="152"/>
      <c r="H29" s="153"/>
      <c r="I29" s="152"/>
      <c r="J29" s="161"/>
      <c r="K29" s="152"/>
      <c r="L29" s="162"/>
      <c r="M29" s="152"/>
      <c r="N29" s="153"/>
      <c r="O29" s="152"/>
      <c r="P29" s="161"/>
      <c r="Q29" s="152"/>
      <c r="R29" s="162"/>
      <c r="S29" s="152"/>
      <c r="T29" s="153"/>
    </row>
    <row r="30" spans="1:20" ht="12.75" customHeight="1" x14ac:dyDescent="0.2">
      <c r="A30" s="20">
        <v>10</v>
      </c>
      <c r="B30" s="150"/>
      <c r="C30" s="37">
        <v>49</v>
      </c>
      <c r="D30" s="151" t="s">
        <v>376</v>
      </c>
      <c r="E30" s="37" t="s">
        <v>946</v>
      </c>
      <c r="F30" s="154" t="s">
        <v>373</v>
      </c>
      <c r="G30" s="155">
        <v>64</v>
      </c>
      <c r="H30" s="32"/>
      <c r="I30" s="37">
        <v>39</v>
      </c>
      <c r="J30" s="151" t="s">
        <v>390</v>
      </c>
      <c r="K30" s="37" t="s">
        <v>946</v>
      </c>
      <c r="L30" s="154" t="s">
        <v>403</v>
      </c>
      <c r="M30" s="155">
        <v>64</v>
      </c>
      <c r="N30" s="32"/>
      <c r="O30" s="37">
        <v>45</v>
      </c>
      <c r="P30" s="151" t="s">
        <v>403</v>
      </c>
      <c r="Q30" s="37" t="s">
        <v>946</v>
      </c>
      <c r="R30" s="154" t="s">
        <v>378</v>
      </c>
      <c r="S30" s="155">
        <v>60</v>
      </c>
      <c r="T30" s="32"/>
    </row>
    <row r="31" spans="1:20" ht="12.75" customHeight="1" x14ac:dyDescent="0.2">
      <c r="A31" s="20"/>
      <c r="B31" s="150"/>
      <c r="C31" s="37">
        <v>40</v>
      </c>
      <c r="D31" s="151" t="s">
        <v>360</v>
      </c>
      <c r="E31" s="37" t="s">
        <v>946</v>
      </c>
      <c r="F31" s="154" t="s">
        <v>390</v>
      </c>
      <c r="G31" s="155">
        <v>52</v>
      </c>
      <c r="H31" s="32"/>
      <c r="I31" s="37">
        <v>31</v>
      </c>
      <c r="J31" s="151" t="s">
        <v>373</v>
      </c>
      <c r="K31" s="37" t="s">
        <v>946</v>
      </c>
      <c r="L31" s="154" t="s">
        <v>378</v>
      </c>
      <c r="M31" s="155">
        <v>43</v>
      </c>
      <c r="N31" s="32"/>
      <c r="T31" s="32"/>
    </row>
    <row r="32" spans="1:20" ht="2.1" customHeight="1" x14ac:dyDescent="0.2">
      <c r="A32" s="157"/>
      <c r="B32" s="152"/>
      <c r="C32" s="152"/>
      <c r="D32" s="161"/>
      <c r="E32" s="152"/>
      <c r="F32" s="162"/>
      <c r="G32" s="152"/>
      <c r="H32" s="153"/>
      <c r="I32" s="152"/>
      <c r="J32" s="161"/>
      <c r="K32" s="152"/>
      <c r="L32" s="162"/>
      <c r="M32" s="152"/>
      <c r="N32" s="153"/>
      <c r="O32" s="152"/>
      <c r="P32" s="161"/>
      <c r="Q32" s="152"/>
      <c r="R32" s="162"/>
      <c r="S32" s="152"/>
      <c r="T32" s="153"/>
    </row>
    <row r="33" spans="1:20" ht="12.75" customHeight="1" x14ac:dyDescent="0.2">
      <c r="A33" s="20">
        <v>11</v>
      </c>
      <c r="B33" s="150"/>
      <c r="C33" s="37">
        <v>34</v>
      </c>
      <c r="D33" s="151" t="s">
        <v>397</v>
      </c>
      <c r="E33" s="37" t="s">
        <v>946</v>
      </c>
      <c r="F33" s="154" t="s">
        <v>368</v>
      </c>
      <c r="G33" s="155">
        <v>39</v>
      </c>
      <c r="H33" s="32"/>
      <c r="I33" s="155">
        <v>35</v>
      </c>
      <c r="J33" s="156" t="s">
        <v>368</v>
      </c>
      <c r="K33" s="37" t="s">
        <v>946</v>
      </c>
      <c r="L33" s="42" t="s">
        <v>366</v>
      </c>
      <c r="M33" s="37">
        <v>29</v>
      </c>
      <c r="N33" s="32"/>
      <c r="O33" s="155">
        <v>46</v>
      </c>
      <c r="P33" s="156" t="s">
        <v>378</v>
      </c>
      <c r="Q33" s="37" t="s">
        <v>946</v>
      </c>
      <c r="R33" s="42" t="s">
        <v>368</v>
      </c>
      <c r="S33" s="37">
        <v>18</v>
      </c>
      <c r="T33" s="32"/>
    </row>
    <row r="34" spans="1:20" ht="12.75" customHeight="1" x14ac:dyDescent="0.2">
      <c r="A34" s="20"/>
      <c r="B34" s="150"/>
      <c r="C34" s="155">
        <v>52</v>
      </c>
      <c r="D34" s="156" t="s">
        <v>378</v>
      </c>
      <c r="E34" s="37" t="s">
        <v>946</v>
      </c>
      <c r="F34" s="42" t="s">
        <v>385</v>
      </c>
      <c r="G34" s="37">
        <v>48</v>
      </c>
      <c r="H34" s="32"/>
      <c r="I34" s="155">
        <v>30</v>
      </c>
      <c r="J34" s="156" t="s">
        <v>378</v>
      </c>
      <c r="K34" s="37" t="s">
        <v>946</v>
      </c>
      <c r="L34" s="42" t="s">
        <v>372</v>
      </c>
      <c r="M34" s="37">
        <v>17</v>
      </c>
      <c r="N34" s="32"/>
      <c r="T34" s="32"/>
    </row>
    <row r="35" spans="1:20" ht="2.1" customHeight="1" x14ac:dyDescent="0.2">
      <c r="A35" s="157"/>
      <c r="B35" s="152"/>
      <c r="C35" s="152"/>
      <c r="D35" s="161"/>
      <c r="E35" s="152"/>
      <c r="F35" s="162"/>
      <c r="G35" s="152"/>
      <c r="H35" s="153"/>
      <c r="I35" s="152"/>
      <c r="J35" s="161"/>
      <c r="K35" s="152"/>
      <c r="L35" s="162"/>
      <c r="M35" s="152"/>
      <c r="N35" s="153"/>
      <c r="O35" s="152"/>
      <c r="P35" s="161"/>
      <c r="Q35" s="152"/>
      <c r="R35" s="162"/>
      <c r="S35" s="152"/>
      <c r="T35" s="153"/>
    </row>
    <row r="36" spans="1:20" ht="12.75" customHeight="1" x14ac:dyDescent="0.2">
      <c r="A36" s="20">
        <v>12</v>
      </c>
      <c r="B36" s="150"/>
      <c r="C36" s="37">
        <v>25</v>
      </c>
      <c r="D36" s="151" t="s">
        <v>372</v>
      </c>
      <c r="E36" s="37" t="s">
        <v>946</v>
      </c>
      <c r="F36" s="154" t="s">
        <v>367</v>
      </c>
      <c r="G36" s="155">
        <v>42</v>
      </c>
      <c r="H36" s="32"/>
      <c r="I36" s="155">
        <v>50</v>
      </c>
      <c r="J36" s="156" t="s">
        <v>360</v>
      </c>
      <c r="K36" s="37" t="s">
        <v>946</v>
      </c>
      <c r="L36" s="42" t="s">
        <v>368</v>
      </c>
      <c r="M36" s="37">
        <v>33</v>
      </c>
      <c r="N36" s="32"/>
      <c r="O36" s="37">
        <v>25</v>
      </c>
      <c r="P36" s="151" t="s">
        <v>367</v>
      </c>
      <c r="Q36" s="37" t="s">
        <v>946</v>
      </c>
      <c r="R36" s="154" t="s">
        <v>360</v>
      </c>
      <c r="S36" s="155">
        <v>36</v>
      </c>
      <c r="T36" s="32"/>
    </row>
    <row r="37" spans="1:20" ht="12.75" customHeight="1" x14ac:dyDescent="0.2">
      <c r="A37" s="20"/>
      <c r="B37" s="150"/>
      <c r="C37" s="37">
        <v>37</v>
      </c>
      <c r="D37" s="151" t="s">
        <v>390</v>
      </c>
      <c r="E37" s="37" t="s">
        <v>946</v>
      </c>
      <c r="F37" s="154" t="s">
        <v>360</v>
      </c>
      <c r="G37" s="155">
        <v>55</v>
      </c>
      <c r="H37" s="32"/>
      <c r="I37" s="155">
        <v>31</v>
      </c>
      <c r="J37" s="156" t="s">
        <v>367</v>
      </c>
      <c r="K37" s="37" t="s">
        <v>946</v>
      </c>
      <c r="L37" s="42" t="s">
        <v>397</v>
      </c>
      <c r="M37" s="37">
        <v>20</v>
      </c>
      <c r="N37" s="32"/>
      <c r="T37" s="32"/>
    </row>
    <row r="38" spans="1:20" ht="2.1" customHeight="1" x14ac:dyDescent="0.2">
      <c r="A38" s="157"/>
      <c r="B38" s="152"/>
      <c r="C38" s="152"/>
      <c r="D38" s="161"/>
      <c r="E38" s="152"/>
      <c r="F38" s="162"/>
      <c r="G38" s="152"/>
      <c r="H38" s="153"/>
      <c r="I38" s="152"/>
      <c r="J38" s="161"/>
      <c r="K38" s="152"/>
      <c r="L38" s="162"/>
      <c r="M38" s="152"/>
      <c r="N38" s="153"/>
      <c r="O38" s="152"/>
      <c r="P38" s="161"/>
      <c r="Q38" s="152"/>
      <c r="R38" s="162"/>
      <c r="S38" s="152"/>
      <c r="T38" s="153"/>
    </row>
    <row r="39" spans="1:20" ht="12.75" customHeight="1" x14ac:dyDescent="0.2">
      <c r="A39" s="20">
        <v>13</v>
      </c>
      <c r="B39" s="150"/>
      <c r="C39" s="37">
        <v>39</v>
      </c>
      <c r="D39" s="151" t="s">
        <v>360</v>
      </c>
      <c r="E39" s="37" t="s">
        <v>946</v>
      </c>
      <c r="F39" s="154" t="s">
        <v>387</v>
      </c>
      <c r="G39" s="155">
        <v>57</v>
      </c>
      <c r="H39" s="32"/>
      <c r="I39" s="37">
        <v>48</v>
      </c>
      <c r="J39" s="151" t="s">
        <v>404</v>
      </c>
      <c r="K39" s="37" t="s">
        <v>946</v>
      </c>
      <c r="L39" s="154" t="s">
        <v>368</v>
      </c>
      <c r="M39" s="155">
        <v>67</v>
      </c>
      <c r="N39" s="32"/>
      <c r="O39" s="37">
        <v>27</v>
      </c>
      <c r="P39" s="151" t="s">
        <v>368</v>
      </c>
      <c r="Q39" s="37" t="s">
        <v>946</v>
      </c>
      <c r="R39" s="154" t="s">
        <v>380</v>
      </c>
      <c r="S39" s="155">
        <v>37</v>
      </c>
      <c r="T39" s="32"/>
    </row>
    <row r="40" spans="1:20" ht="12.75" customHeight="1" x14ac:dyDescent="0.2">
      <c r="A40" s="20"/>
      <c r="B40" s="150"/>
      <c r="C40" s="37">
        <v>26</v>
      </c>
      <c r="D40" s="151" t="s">
        <v>366</v>
      </c>
      <c r="E40" s="37" t="s">
        <v>946</v>
      </c>
      <c r="F40" s="154" t="s">
        <v>404</v>
      </c>
      <c r="G40" s="155">
        <v>29</v>
      </c>
      <c r="H40" s="32"/>
      <c r="I40" s="37">
        <v>31</v>
      </c>
      <c r="J40" s="151" t="s">
        <v>387</v>
      </c>
      <c r="K40" s="37" t="s">
        <v>946</v>
      </c>
      <c r="L40" s="154" t="s">
        <v>380</v>
      </c>
      <c r="M40" s="155">
        <v>52</v>
      </c>
      <c r="N40" s="32"/>
      <c r="T40" s="32"/>
    </row>
    <row r="41" spans="1:20" ht="2.1" customHeight="1" x14ac:dyDescent="0.2">
      <c r="A41" s="157"/>
      <c r="B41" s="152"/>
      <c r="C41" s="152"/>
      <c r="D41" s="161"/>
      <c r="E41" s="152"/>
      <c r="F41" s="162"/>
      <c r="G41" s="152"/>
      <c r="H41" s="153"/>
      <c r="I41" s="152"/>
      <c r="J41" s="161"/>
      <c r="K41" s="152"/>
      <c r="L41" s="162"/>
      <c r="M41" s="152"/>
      <c r="N41" s="153"/>
      <c r="O41" s="152"/>
      <c r="P41" s="161"/>
      <c r="Q41" s="152"/>
      <c r="R41" s="162"/>
      <c r="S41" s="152"/>
      <c r="T41" s="153"/>
    </row>
    <row r="42" spans="1:20" ht="12.75" customHeight="1" x14ac:dyDescent="0.2">
      <c r="A42" s="20">
        <v>14</v>
      </c>
      <c r="B42" s="150"/>
      <c r="C42" s="155">
        <v>46</v>
      </c>
      <c r="D42" s="156" t="s">
        <v>360</v>
      </c>
      <c r="E42" s="37" t="s">
        <v>946</v>
      </c>
      <c r="F42" s="42" t="s">
        <v>404</v>
      </c>
      <c r="G42" s="37">
        <v>25</v>
      </c>
      <c r="H42" s="32"/>
      <c r="I42" s="155">
        <v>38</v>
      </c>
      <c r="J42" s="156" t="s">
        <v>397</v>
      </c>
      <c r="K42" s="37" t="s">
        <v>946</v>
      </c>
      <c r="L42" s="42" t="s">
        <v>375</v>
      </c>
      <c r="M42" s="37">
        <v>23</v>
      </c>
      <c r="N42" s="32"/>
      <c r="O42" s="37">
        <v>27</v>
      </c>
      <c r="P42" s="151" t="s">
        <v>397</v>
      </c>
      <c r="Q42" s="37" t="s">
        <v>946</v>
      </c>
      <c r="R42" s="154" t="s">
        <v>385</v>
      </c>
      <c r="S42" s="155">
        <v>42</v>
      </c>
      <c r="T42" s="32"/>
    </row>
    <row r="43" spans="1:20" ht="12.75" customHeight="1" x14ac:dyDescent="0.2">
      <c r="A43" s="20"/>
      <c r="B43" s="150"/>
      <c r="C43" s="37">
        <v>55</v>
      </c>
      <c r="D43" s="151" t="s">
        <v>390</v>
      </c>
      <c r="E43" s="37" t="s">
        <v>946</v>
      </c>
      <c r="F43" s="154" t="s">
        <v>397</v>
      </c>
      <c r="G43" s="155">
        <v>56</v>
      </c>
      <c r="H43" s="32"/>
      <c r="I43" s="37">
        <v>43</v>
      </c>
      <c r="J43" s="159" t="s">
        <v>360</v>
      </c>
      <c r="K43" s="37" t="s">
        <v>946</v>
      </c>
      <c r="L43" s="154" t="s">
        <v>385</v>
      </c>
      <c r="M43" s="155">
        <v>49</v>
      </c>
      <c r="N43" s="32"/>
      <c r="T43" s="32"/>
    </row>
    <row r="44" spans="1:20" ht="2.1" customHeight="1" x14ac:dyDescent="0.2">
      <c r="A44" s="157"/>
      <c r="B44" s="152"/>
      <c r="C44" s="152"/>
      <c r="D44" s="161"/>
      <c r="E44" s="152"/>
      <c r="F44" s="162"/>
      <c r="G44" s="152"/>
      <c r="H44" s="153"/>
      <c r="I44" s="152"/>
      <c r="J44" s="161"/>
      <c r="K44" s="152"/>
      <c r="L44" s="162"/>
      <c r="M44" s="152"/>
      <c r="N44" s="153"/>
      <c r="O44" s="152"/>
      <c r="P44" s="161"/>
      <c r="Q44" s="152"/>
      <c r="R44" s="162"/>
      <c r="S44" s="152"/>
      <c r="T44" s="153"/>
    </row>
    <row r="45" spans="1:20" ht="12.75" customHeight="1" x14ac:dyDescent="0.2">
      <c r="A45" s="20">
        <v>15</v>
      </c>
      <c r="B45" s="150"/>
      <c r="C45" s="155">
        <v>74</v>
      </c>
      <c r="D45" s="156" t="s">
        <v>387</v>
      </c>
      <c r="E45" s="37" t="s">
        <v>946</v>
      </c>
      <c r="F45" s="42" t="s">
        <v>380</v>
      </c>
      <c r="G45" s="37">
        <v>24</v>
      </c>
      <c r="H45" s="32"/>
      <c r="I45" s="155">
        <v>59</v>
      </c>
      <c r="J45" s="156" t="s">
        <v>387</v>
      </c>
      <c r="K45" s="37" t="s">
        <v>946</v>
      </c>
      <c r="L45" s="42" t="s">
        <v>367</v>
      </c>
      <c r="M45" s="37">
        <v>13</v>
      </c>
      <c r="N45" s="32"/>
      <c r="O45" s="155">
        <v>58</v>
      </c>
      <c r="P45" s="156" t="s">
        <v>387</v>
      </c>
      <c r="Q45" s="37" t="s">
        <v>946</v>
      </c>
      <c r="R45" s="42" t="s">
        <v>372</v>
      </c>
      <c r="S45" s="37">
        <v>34</v>
      </c>
      <c r="T45" s="32"/>
    </row>
    <row r="46" spans="1:20" ht="12.75" customHeight="1" x14ac:dyDescent="0.2">
      <c r="A46" s="20"/>
      <c r="B46" s="150"/>
      <c r="C46" s="155">
        <v>36</v>
      </c>
      <c r="D46" s="156" t="s">
        <v>397</v>
      </c>
      <c r="E46" s="37" t="s">
        <v>946</v>
      </c>
      <c r="F46" s="42" t="s">
        <v>390</v>
      </c>
      <c r="G46" s="37">
        <v>31</v>
      </c>
      <c r="H46" s="32"/>
      <c r="I46" s="37">
        <v>49</v>
      </c>
      <c r="J46" s="151" t="s">
        <v>397</v>
      </c>
      <c r="K46" s="37" t="s">
        <v>946</v>
      </c>
      <c r="L46" s="154" t="s">
        <v>372</v>
      </c>
      <c r="M46" s="155">
        <v>60</v>
      </c>
      <c r="N46" s="32"/>
      <c r="T46" s="32"/>
    </row>
    <row r="47" spans="1:20" ht="2.1" customHeight="1" x14ac:dyDescent="0.2">
      <c r="A47" s="157"/>
      <c r="B47" s="152"/>
      <c r="C47" s="152"/>
      <c r="D47" s="161"/>
      <c r="E47" s="152"/>
      <c r="F47" s="162"/>
      <c r="G47" s="152"/>
      <c r="H47" s="153"/>
      <c r="I47" s="152"/>
      <c r="J47" s="161"/>
      <c r="K47" s="152"/>
      <c r="L47" s="162"/>
      <c r="M47" s="152"/>
      <c r="N47" s="153"/>
      <c r="O47" s="152"/>
      <c r="P47" s="161"/>
      <c r="Q47" s="152"/>
      <c r="R47" s="162"/>
      <c r="S47" s="152"/>
      <c r="T47" s="153"/>
    </row>
    <row r="48" spans="1:20" ht="12.75" customHeight="1" x14ac:dyDescent="0.2">
      <c r="A48" s="20">
        <v>16</v>
      </c>
      <c r="B48" s="150"/>
      <c r="C48" s="37">
        <v>36</v>
      </c>
      <c r="D48" s="151" t="s">
        <v>387</v>
      </c>
      <c r="E48" s="37" t="s">
        <v>946</v>
      </c>
      <c r="F48" s="154" t="s">
        <v>370</v>
      </c>
      <c r="G48" s="155">
        <v>60</v>
      </c>
      <c r="H48" s="32"/>
      <c r="I48" s="37">
        <v>37</v>
      </c>
      <c r="J48" s="151" t="s">
        <v>404</v>
      </c>
      <c r="K48" s="37" t="s">
        <v>946</v>
      </c>
      <c r="L48" s="154" t="s">
        <v>380</v>
      </c>
      <c r="M48" s="155">
        <v>55</v>
      </c>
      <c r="N48" s="32"/>
      <c r="O48" s="37">
        <v>16</v>
      </c>
      <c r="P48" s="151" t="s">
        <v>380</v>
      </c>
      <c r="Q48" s="37" t="s">
        <v>946</v>
      </c>
      <c r="R48" s="154" t="s">
        <v>385</v>
      </c>
      <c r="S48" s="155">
        <v>56</v>
      </c>
      <c r="T48" s="32"/>
    </row>
    <row r="49" spans="1:20" ht="12.75" customHeight="1" x14ac:dyDescent="0.2">
      <c r="A49" s="20"/>
      <c r="B49" s="150"/>
      <c r="C49" s="37">
        <v>29</v>
      </c>
      <c r="D49" s="151" t="s">
        <v>360</v>
      </c>
      <c r="E49" s="37" t="s">
        <v>946</v>
      </c>
      <c r="F49" s="154" t="s">
        <v>404</v>
      </c>
      <c r="G49" s="155">
        <v>40</v>
      </c>
      <c r="H49" s="32"/>
      <c r="I49" s="37">
        <v>26</v>
      </c>
      <c r="J49" s="151" t="s">
        <v>370</v>
      </c>
      <c r="K49" s="37" t="s">
        <v>946</v>
      </c>
      <c r="L49" s="154" t="s">
        <v>385</v>
      </c>
      <c r="M49" s="155">
        <v>42</v>
      </c>
      <c r="N49" s="32"/>
      <c r="T49" s="32"/>
    </row>
    <row r="50" spans="1:20" ht="2.1" customHeight="1" x14ac:dyDescent="0.2">
      <c r="A50" s="157"/>
      <c r="B50" s="152"/>
      <c r="C50" s="152"/>
      <c r="D50" s="161"/>
      <c r="E50" s="152"/>
      <c r="F50" s="162"/>
      <c r="G50" s="152"/>
      <c r="H50" s="153"/>
      <c r="I50" s="152"/>
      <c r="J50" s="161"/>
      <c r="K50" s="152"/>
      <c r="L50" s="162"/>
      <c r="M50" s="152"/>
      <c r="N50" s="153"/>
      <c r="O50" s="152"/>
      <c r="P50" s="161"/>
      <c r="Q50" s="152"/>
      <c r="R50" s="162"/>
      <c r="S50" s="152"/>
      <c r="T50" s="153"/>
    </row>
    <row r="51" spans="1:20" ht="12.75" customHeight="1" x14ac:dyDescent="0.2">
      <c r="A51" s="20">
        <v>17</v>
      </c>
      <c r="B51" s="150"/>
      <c r="C51" s="155">
        <v>41</v>
      </c>
      <c r="D51" s="156" t="s">
        <v>360</v>
      </c>
      <c r="E51" s="37" t="s">
        <v>946</v>
      </c>
      <c r="F51" s="41" t="s">
        <v>382</v>
      </c>
      <c r="G51" s="37">
        <v>36</v>
      </c>
      <c r="H51" s="32"/>
      <c r="I51" s="37">
        <v>14</v>
      </c>
      <c r="J51" s="159" t="s">
        <v>360</v>
      </c>
      <c r="K51" s="37" t="s">
        <v>946</v>
      </c>
      <c r="L51" s="154" t="s">
        <v>387</v>
      </c>
      <c r="M51" s="155">
        <v>58</v>
      </c>
      <c r="N51" s="32"/>
      <c r="O51" s="37">
        <v>21</v>
      </c>
      <c r="P51" s="159" t="s">
        <v>387</v>
      </c>
      <c r="Q51" s="38" t="s">
        <v>946</v>
      </c>
      <c r="R51" s="154" t="s">
        <v>390</v>
      </c>
      <c r="S51" s="155">
        <v>45</v>
      </c>
      <c r="T51" s="32"/>
    </row>
    <row r="52" spans="1:20" ht="12.75" customHeight="1" x14ac:dyDescent="0.2">
      <c r="A52" s="20"/>
      <c r="B52" s="150"/>
      <c r="C52" s="155">
        <v>42</v>
      </c>
      <c r="D52" s="156" t="s">
        <v>385</v>
      </c>
      <c r="E52" s="37" t="s">
        <v>946</v>
      </c>
      <c r="F52" s="41" t="s">
        <v>392</v>
      </c>
      <c r="G52" s="37">
        <v>18</v>
      </c>
      <c r="H52" s="32"/>
      <c r="I52" s="37">
        <v>44</v>
      </c>
      <c r="J52" s="159" t="s">
        <v>385</v>
      </c>
      <c r="K52" s="37" t="s">
        <v>946</v>
      </c>
      <c r="L52" s="154" t="s">
        <v>390</v>
      </c>
      <c r="M52" s="155">
        <v>44</v>
      </c>
      <c r="N52" s="32"/>
      <c r="T52" s="32"/>
    </row>
    <row r="53" spans="1:20" ht="2.1" customHeight="1" x14ac:dyDescent="0.2">
      <c r="A53" s="157"/>
      <c r="B53" s="152"/>
      <c r="C53" s="152"/>
      <c r="D53" s="161"/>
      <c r="E53" s="152"/>
      <c r="F53" s="162"/>
      <c r="G53" s="152"/>
      <c r="H53" s="153"/>
      <c r="I53" s="152"/>
      <c r="J53" s="161"/>
      <c r="K53" s="152"/>
      <c r="L53" s="162"/>
      <c r="M53" s="152"/>
      <c r="N53" s="153"/>
      <c r="O53" s="152"/>
      <c r="P53" s="161"/>
      <c r="Q53" s="152"/>
      <c r="R53" s="162"/>
      <c r="S53" s="152"/>
      <c r="T53" s="153"/>
    </row>
    <row r="54" spans="1:20" ht="12.75" customHeight="1" x14ac:dyDescent="0.2">
      <c r="A54" s="20">
        <v>18</v>
      </c>
      <c r="B54" s="150"/>
      <c r="C54" s="37">
        <v>27</v>
      </c>
      <c r="D54" s="151" t="s">
        <v>363</v>
      </c>
      <c r="E54" s="37" t="s">
        <v>946</v>
      </c>
      <c r="F54" s="154" t="s">
        <v>390</v>
      </c>
      <c r="G54" s="155">
        <v>29</v>
      </c>
      <c r="H54" s="32"/>
      <c r="I54" s="37">
        <v>27</v>
      </c>
      <c r="J54" s="159" t="s">
        <v>360</v>
      </c>
      <c r="K54" s="37" t="s">
        <v>946</v>
      </c>
      <c r="L54" s="154" t="s">
        <v>387</v>
      </c>
      <c r="M54" s="155">
        <v>94</v>
      </c>
      <c r="N54" s="32"/>
      <c r="O54" s="37">
        <v>20</v>
      </c>
      <c r="P54" s="159" t="s">
        <v>390</v>
      </c>
      <c r="Q54" s="37" t="s">
        <v>946</v>
      </c>
      <c r="R54" s="154" t="s">
        <v>387</v>
      </c>
      <c r="S54" s="155">
        <v>46</v>
      </c>
      <c r="T54" s="32"/>
    </row>
    <row r="55" spans="1:20" ht="12.75" customHeight="1" x14ac:dyDescent="0.2">
      <c r="A55" s="20"/>
      <c r="B55" s="150"/>
      <c r="C55" s="37">
        <v>15</v>
      </c>
      <c r="D55" s="151" t="s">
        <v>380</v>
      </c>
      <c r="E55" s="37" t="s">
        <v>946</v>
      </c>
      <c r="F55" s="154" t="s">
        <v>360</v>
      </c>
      <c r="G55" s="155">
        <v>41</v>
      </c>
      <c r="H55" s="32"/>
      <c r="I55" s="155">
        <v>38</v>
      </c>
      <c r="J55" s="156" t="s">
        <v>390</v>
      </c>
      <c r="K55" s="38" t="s">
        <v>946</v>
      </c>
      <c r="L55" s="41" t="s">
        <v>385</v>
      </c>
      <c r="M55" s="37">
        <v>35</v>
      </c>
      <c r="N55" s="32"/>
      <c r="T55" s="32"/>
    </row>
    <row r="56" spans="1:20" ht="2.1" customHeight="1" x14ac:dyDescent="0.2">
      <c r="A56" s="157"/>
      <c r="B56" s="152"/>
      <c r="C56" s="152"/>
      <c r="D56" s="161"/>
      <c r="E56" s="152"/>
      <c r="F56" s="162"/>
      <c r="G56" s="152"/>
      <c r="H56" s="153"/>
      <c r="I56" s="152"/>
      <c r="J56" s="161"/>
      <c r="K56" s="152"/>
      <c r="L56" s="162"/>
      <c r="M56" s="152"/>
      <c r="N56" s="153"/>
      <c r="O56" s="152"/>
      <c r="P56" s="161"/>
      <c r="Q56" s="152"/>
      <c r="R56" s="162"/>
      <c r="S56" s="152"/>
      <c r="T56" s="153"/>
    </row>
    <row r="57" spans="1:20" ht="12.75" customHeight="1" x14ac:dyDescent="0.2">
      <c r="A57" s="20">
        <v>19</v>
      </c>
      <c r="B57" s="150"/>
      <c r="C57" s="37">
        <v>35</v>
      </c>
      <c r="D57" s="151" t="s">
        <v>385</v>
      </c>
      <c r="E57" s="37" t="s">
        <v>946</v>
      </c>
      <c r="F57" s="154" t="s">
        <v>380</v>
      </c>
      <c r="G57" s="155">
        <v>47</v>
      </c>
      <c r="H57" s="32"/>
      <c r="I57" s="37">
        <v>35</v>
      </c>
      <c r="J57" s="151" t="s">
        <v>380</v>
      </c>
      <c r="K57" s="37" t="s">
        <v>946</v>
      </c>
      <c r="L57" s="154" t="s">
        <v>397</v>
      </c>
      <c r="M57" s="37">
        <v>35</v>
      </c>
      <c r="N57" s="32"/>
      <c r="O57" s="155">
        <v>67</v>
      </c>
      <c r="P57" s="156" t="s">
        <v>363</v>
      </c>
      <c r="Q57" s="37" t="s">
        <v>946</v>
      </c>
      <c r="R57" s="42" t="s">
        <v>397</v>
      </c>
      <c r="S57" s="37">
        <v>34</v>
      </c>
      <c r="T57" s="32"/>
    </row>
    <row r="58" spans="1:20" ht="12.75" customHeight="1" x14ac:dyDescent="0.2">
      <c r="A58" s="20"/>
      <c r="B58" s="150"/>
      <c r="C58" s="155">
        <v>46</v>
      </c>
      <c r="D58" s="156" t="s">
        <v>363</v>
      </c>
      <c r="E58" s="37" t="s">
        <v>946</v>
      </c>
      <c r="F58" s="42" t="s">
        <v>392</v>
      </c>
      <c r="G58" s="37">
        <v>35</v>
      </c>
      <c r="H58" s="32"/>
      <c r="I58" s="155">
        <v>52</v>
      </c>
      <c r="J58" s="156" t="s">
        <v>363</v>
      </c>
      <c r="K58" s="37" t="s">
        <v>946</v>
      </c>
      <c r="L58" s="42" t="s">
        <v>390</v>
      </c>
      <c r="M58" s="37">
        <v>36</v>
      </c>
      <c r="N58" s="32"/>
      <c r="T58" s="32"/>
    </row>
    <row r="59" spans="1:20" ht="2.1" customHeight="1" x14ac:dyDescent="0.2">
      <c r="A59" s="157"/>
      <c r="B59" s="152"/>
      <c r="C59" s="152"/>
      <c r="D59" s="161"/>
      <c r="E59" s="152"/>
      <c r="F59" s="162"/>
      <c r="G59" s="152"/>
      <c r="H59" s="153"/>
      <c r="I59" s="152"/>
      <c r="J59" s="161"/>
      <c r="K59" s="152"/>
      <c r="L59" s="162"/>
      <c r="M59" s="152"/>
      <c r="N59" s="153"/>
      <c r="O59" s="152"/>
      <c r="P59" s="161"/>
      <c r="Q59" s="152"/>
      <c r="R59" s="162"/>
      <c r="S59" s="152"/>
      <c r="T59" s="153"/>
    </row>
    <row r="60" spans="1:20" ht="12.75" customHeight="1" x14ac:dyDescent="0.2">
      <c r="A60" s="20">
        <v>20</v>
      </c>
      <c r="B60" s="150"/>
      <c r="C60" s="37">
        <v>30</v>
      </c>
      <c r="D60" s="159" t="s">
        <v>363</v>
      </c>
      <c r="E60" s="37" t="s">
        <v>946</v>
      </c>
      <c r="F60" s="154" t="s">
        <v>387</v>
      </c>
      <c r="G60" s="160">
        <v>63</v>
      </c>
      <c r="H60" s="32"/>
      <c r="I60" s="160">
        <v>45</v>
      </c>
      <c r="J60" s="156" t="s">
        <v>382</v>
      </c>
      <c r="K60" s="37" t="s">
        <v>946</v>
      </c>
      <c r="L60" s="41" t="s">
        <v>392</v>
      </c>
      <c r="M60" s="37">
        <v>39</v>
      </c>
      <c r="N60" s="32"/>
      <c r="O60" s="160">
        <v>58</v>
      </c>
      <c r="P60" s="156" t="s">
        <v>382</v>
      </c>
      <c r="Q60" s="37" t="s">
        <v>946</v>
      </c>
      <c r="R60" s="41" t="s">
        <v>380</v>
      </c>
      <c r="S60" s="37">
        <v>48</v>
      </c>
      <c r="T60" s="32"/>
    </row>
    <row r="61" spans="1:20" ht="12.75" customHeight="1" x14ac:dyDescent="0.2">
      <c r="A61" s="20"/>
      <c r="B61" s="150"/>
      <c r="C61" s="37">
        <v>36</v>
      </c>
      <c r="D61" s="159" t="s">
        <v>390</v>
      </c>
      <c r="E61" s="37" t="s">
        <v>946</v>
      </c>
      <c r="F61" s="154" t="s">
        <v>382</v>
      </c>
      <c r="G61" s="160">
        <v>40</v>
      </c>
      <c r="H61" s="32"/>
      <c r="I61" s="37">
        <v>26</v>
      </c>
      <c r="J61" s="159" t="s">
        <v>387</v>
      </c>
      <c r="K61" s="37" t="s">
        <v>946</v>
      </c>
      <c r="L61" s="154" t="s">
        <v>380</v>
      </c>
      <c r="M61" s="160">
        <v>37</v>
      </c>
      <c r="N61" s="32"/>
      <c r="T61" s="32"/>
    </row>
    <row r="62" spans="1:20" ht="2.1" customHeight="1" x14ac:dyDescent="0.2">
      <c r="A62" s="157"/>
      <c r="B62" s="152"/>
      <c r="C62" s="152"/>
      <c r="D62" s="161"/>
      <c r="E62" s="152"/>
      <c r="F62" s="162"/>
      <c r="G62" s="152"/>
      <c r="H62" s="153"/>
      <c r="I62" s="152"/>
      <c r="J62" s="161"/>
      <c r="K62" s="152"/>
      <c r="L62" s="162"/>
      <c r="M62" s="152"/>
      <c r="N62" s="153"/>
      <c r="O62" s="152"/>
      <c r="P62" s="161"/>
      <c r="Q62" s="152"/>
      <c r="R62" s="162"/>
      <c r="S62" s="152"/>
      <c r="T62" s="153"/>
    </row>
    <row r="63" spans="1:20" ht="12.75" customHeight="1" x14ac:dyDescent="0.2">
      <c r="A63" s="20">
        <v>21</v>
      </c>
      <c r="B63" s="150"/>
      <c r="C63" s="37">
        <v>22</v>
      </c>
      <c r="D63" s="159" t="s">
        <v>404</v>
      </c>
      <c r="E63" s="37" t="s">
        <v>946</v>
      </c>
      <c r="F63" s="154" t="s">
        <v>397</v>
      </c>
      <c r="G63" s="160">
        <v>44</v>
      </c>
      <c r="H63" s="32"/>
      <c r="I63" s="37">
        <v>36</v>
      </c>
      <c r="J63" s="159" t="s">
        <v>385</v>
      </c>
      <c r="K63" s="37" t="s">
        <v>946</v>
      </c>
      <c r="L63" s="154" t="s">
        <v>360</v>
      </c>
      <c r="M63" s="160">
        <v>51</v>
      </c>
      <c r="N63" s="32"/>
      <c r="O63" s="160">
        <v>61</v>
      </c>
      <c r="P63" s="156" t="s">
        <v>360</v>
      </c>
      <c r="Q63" s="37" t="s">
        <v>946</v>
      </c>
      <c r="R63" s="41" t="s">
        <v>387</v>
      </c>
      <c r="S63" s="37">
        <v>52</v>
      </c>
      <c r="T63" s="32"/>
    </row>
    <row r="64" spans="1:20" ht="12.75" customHeight="1" x14ac:dyDescent="0.2">
      <c r="A64" s="20"/>
      <c r="B64" s="150"/>
      <c r="C64" s="37">
        <v>53</v>
      </c>
      <c r="D64" s="159" t="s">
        <v>380</v>
      </c>
      <c r="E64" s="37" t="s">
        <v>946</v>
      </c>
      <c r="F64" s="154" t="s">
        <v>385</v>
      </c>
      <c r="G64" s="160">
        <v>64</v>
      </c>
      <c r="H64" s="32"/>
      <c r="I64" s="37">
        <v>45</v>
      </c>
      <c r="J64" s="159" t="s">
        <v>397</v>
      </c>
      <c r="K64" s="37" t="s">
        <v>946</v>
      </c>
      <c r="L64" s="154" t="s">
        <v>387</v>
      </c>
      <c r="M64" s="160">
        <v>49</v>
      </c>
      <c r="N64" s="32"/>
      <c r="T64" s="32"/>
    </row>
    <row r="65" spans="1:20" ht="2.1" customHeight="1" x14ac:dyDescent="0.2">
      <c r="A65" s="157"/>
      <c r="B65" s="152"/>
      <c r="C65" s="152"/>
      <c r="D65" s="161"/>
      <c r="E65" s="152"/>
      <c r="F65" s="162"/>
      <c r="G65" s="152"/>
      <c r="H65" s="153"/>
      <c r="I65" s="152"/>
      <c r="J65" s="161"/>
      <c r="K65" s="152"/>
      <c r="L65" s="162"/>
      <c r="M65" s="152"/>
      <c r="N65" s="153"/>
      <c r="O65" s="152"/>
      <c r="P65" s="161"/>
      <c r="Q65" s="152"/>
      <c r="R65" s="162"/>
      <c r="S65" s="152"/>
      <c r="T65" s="153"/>
    </row>
    <row r="66" spans="1:20" ht="12.75" customHeight="1" x14ac:dyDescent="0.2">
      <c r="A66" s="20">
        <v>22</v>
      </c>
      <c r="B66" s="150"/>
      <c r="C66" s="160">
        <v>41</v>
      </c>
      <c r="D66" s="156" t="s">
        <v>390</v>
      </c>
      <c r="E66" s="37" t="s">
        <v>946</v>
      </c>
      <c r="F66" s="41" t="s">
        <v>363</v>
      </c>
      <c r="G66" s="37">
        <v>38</v>
      </c>
      <c r="H66" s="32"/>
      <c r="I66" s="160">
        <v>44</v>
      </c>
      <c r="J66" s="156" t="s">
        <v>392</v>
      </c>
      <c r="K66" s="37" t="s">
        <v>946</v>
      </c>
      <c r="L66" s="41" t="s">
        <v>387</v>
      </c>
      <c r="M66" s="37">
        <v>35</v>
      </c>
      <c r="N66" s="32"/>
      <c r="O66" s="37">
        <v>43</v>
      </c>
      <c r="P66" s="159" t="s">
        <v>390</v>
      </c>
      <c r="Q66" s="37" t="s">
        <v>946</v>
      </c>
      <c r="R66" s="154" t="s">
        <v>392</v>
      </c>
      <c r="S66" s="160">
        <v>48</v>
      </c>
      <c r="T66" s="32"/>
    </row>
    <row r="67" spans="1:20" ht="12.75" customHeight="1" x14ac:dyDescent="0.2">
      <c r="A67" s="20"/>
      <c r="B67" s="150"/>
      <c r="C67" s="37">
        <v>31</v>
      </c>
      <c r="D67" s="159" t="s">
        <v>404</v>
      </c>
      <c r="E67" s="38" t="s">
        <v>946</v>
      </c>
      <c r="F67" s="154" t="s">
        <v>392</v>
      </c>
      <c r="G67" s="160">
        <v>48</v>
      </c>
      <c r="H67" s="32"/>
      <c r="I67" s="160">
        <v>41</v>
      </c>
      <c r="J67" s="156" t="s">
        <v>390</v>
      </c>
      <c r="K67" s="37" t="s">
        <v>946</v>
      </c>
      <c r="L67" s="41" t="s">
        <v>382</v>
      </c>
      <c r="M67" s="37">
        <v>39</v>
      </c>
      <c r="N67" s="32"/>
      <c r="T67" s="32"/>
    </row>
    <row r="68" spans="1:20" ht="2.1" customHeight="1" x14ac:dyDescent="0.2">
      <c r="A68" s="157"/>
      <c r="B68" s="152"/>
      <c r="C68" s="152"/>
      <c r="D68" s="161"/>
      <c r="E68" s="152"/>
      <c r="F68" s="162"/>
      <c r="G68" s="152"/>
      <c r="H68" s="153"/>
      <c r="I68" s="152"/>
      <c r="J68" s="161"/>
      <c r="K68" s="152"/>
      <c r="L68" s="162"/>
      <c r="M68" s="152"/>
      <c r="N68" s="153"/>
      <c r="O68" s="152"/>
      <c r="P68" s="161"/>
      <c r="Q68" s="152"/>
      <c r="R68" s="162"/>
      <c r="S68" s="152"/>
      <c r="T68" s="153"/>
    </row>
    <row r="69" spans="1:20" ht="12.75" customHeight="1" x14ac:dyDescent="0.2">
      <c r="A69" s="20">
        <v>23</v>
      </c>
      <c r="B69" s="150"/>
      <c r="C69" s="160">
        <v>90</v>
      </c>
      <c r="D69" s="156" t="s">
        <v>394</v>
      </c>
      <c r="E69" s="37" t="s">
        <v>946</v>
      </c>
      <c r="F69" s="41" t="s">
        <v>378</v>
      </c>
      <c r="G69" s="37">
        <v>55</v>
      </c>
      <c r="H69" s="32"/>
      <c r="I69" s="38">
        <v>36</v>
      </c>
      <c r="J69" s="159" t="s">
        <v>387</v>
      </c>
      <c r="K69" s="37" t="s">
        <v>946</v>
      </c>
      <c r="L69" s="154" t="s">
        <v>385</v>
      </c>
      <c r="M69" s="160">
        <v>60</v>
      </c>
      <c r="N69" s="32"/>
      <c r="O69" s="37">
        <v>26</v>
      </c>
      <c r="P69" s="159" t="s">
        <v>394</v>
      </c>
      <c r="Q69" s="37" t="s">
        <v>946</v>
      </c>
      <c r="R69" s="154" t="s">
        <v>385</v>
      </c>
      <c r="S69" s="160">
        <v>41</v>
      </c>
      <c r="T69" s="32"/>
    </row>
    <row r="70" spans="1:20" ht="12.75" customHeight="1" x14ac:dyDescent="0.2">
      <c r="A70" s="20"/>
      <c r="B70" s="150"/>
      <c r="C70" s="37">
        <v>17</v>
      </c>
      <c r="D70" s="159" t="s">
        <v>404</v>
      </c>
      <c r="E70" s="37" t="s">
        <v>946</v>
      </c>
      <c r="F70" s="154" t="s">
        <v>387</v>
      </c>
      <c r="G70" s="160">
        <v>33</v>
      </c>
      <c r="H70" s="32"/>
      <c r="I70" s="160">
        <v>46</v>
      </c>
      <c r="J70" s="156" t="s">
        <v>394</v>
      </c>
      <c r="K70" s="37" t="s">
        <v>946</v>
      </c>
      <c r="L70" s="41" t="s">
        <v>382</v>
      </c>
      <c r="M70" s="37">
        <v>43</v>
      </c>
      <c r="N70" s="32"/>
      <c r="T70" s="32"/>
    </row>
    <row r="71" spans="1:20" ht="2.1" customHeight="1" x14ac:dyDescent="0.2">
      <c r="A71" s="157"/>
      <c r="B71" s="152"/>
      <c r="C71" s="152"/>
      <c r="D71" s="161"/>
      <c r="E71" s="152"/>
      <c r="F71" s="162"/>
      <c r="G71" s="152"/>
      <c r="H71" s="153"/>
      <c r="I71" s="152"/>
      <c r="J71" s="161"/>
      <c r="K71" s="152"/>
      <c r="L71" s="162"/>
      <c r="M71" s="152"/>
      <c r="N71" s="153"/>
      <c r="O71" s="152"/>
      <c r="P71" s="161"/>
      <c r="Q71" s="152"/>
      <c r="R71" s="162"/>
      <c r="S71" s="152"/>
      <c r="T71" s="153"/>
    </row>
    <row r="72" spans="1:20" ht="12.75" customHeight="1" x14ac:dyDescent="0.2">
      <c r="A72" s="20">
        <v>24</v>
      </c>
      <c r="B72" s="150"/>
      <c r="C72" s="160">
        <v>31</v>
      </c>
      <c r="D72" s="156" t="s">
        <v>387</v>
      </c>
      <c r="E72" s="37" t="s">
        <v>946</v>
      </c>
      <c r="F72" s="42" t="s">
        <v>385</v>
      </c>
      <c r="G72" s="37">
        <v>27</v>
      </c>
      <c r="H72" s="32"/>
      <c r="I72" s="37">
        <v>28</v>
      </c>
      <c r="J72" s="159" t="s">
        <v>387</v>
      </c>
      <c r="K72" s="37" t="s">
        <v>946</v>
      </c>
      <c r="L72" s="154" t="s">
        <v>360</v>
      </c>
      <c r="M72" s="160">
        <v>36</v>
      </c>
      <c r="N72" s="32"/>
      <c r="O72" s="37">
        <v>34</v>
      </c>
      <c r="P72" s="159" t="s">
        <v>397</v>
      </c>
      <c r="Q72" s="37" t="s">
        <v>946</v>
      </c>
      <c r="R72" s="154" t="s">
        <v>360</v>
      </c>
      <c r="S72" s="160">
        <v>37</v>
      </c>
      <c r="T72" s="32"/>
    </row>
    <row r="73" spans="1:20" ht="12.75" customHeight="1" x14ac:dyDescent="0.2">
      <c r="A73" s="20"/>
      <c r="B73" s="150"/>
      <c r="C73" s="160">
        <v>53</v>
      </c>
      <c r="D73" s="156" t="s">
        <v>397</v>
      </c>
      <c r="E73" s="37" t="s">
        <v>946</v>
      </c>
      <c r="F73" s="42" t="s">
        <v>363</v>
      </c>
      <c r="G73" s="37">
        <v>38</v>
      </c>
      <c r="H73" s="32"/>
      <c r="I73" s="160">
        <v>39</v>
      </c>
      <c r="J73" s="156" t="s">
        <v>397</v>
      </c>
      <c r="K73" s="37" t="s">
        <v>946</v>
      </c>
      <c r="L73" s="41" t="s">
        <v>394</v>
      </c>
      <c r="M73" s="37">
        <v>32</v>
      </c>
      <c r="N73" s="32"/>
      <c r="T73" s="32"/>
    </row>
    <row r="74" spans="1:20" ht="2.1" customHeight="1" x14ac:dyDescent="0.2">
      <c r="A74" s="157"/>
      <c r="B74" s="152"/>
      <c r="C74" s="152"/>
      <c r="D74" s="161"/>
      <c r="E74" s="152"/>
      <c r="F74" s="162"/>
      <c r="G74" s="152"/>
      <c r="H74" s="153"/>
      <c r="I74" s="152"/>
      <c r="J74" s="161"/>
      <c r="K74" s="152"/>
      <c r="L74" s="162"/>
      <c r="M74" s="152"/>
      <c r="N74" s="153"/>
      <c r="O74" s="152"/>
      <c r="P74" s="161"/>
      <c r="Q74" s="152"/>
      <c r="R74" s="162"/>
      <c r="S74" s="152"/>
      <c r="T74" s="153"/>
    </row>
    <row r="75" spans="1:20" ht="12.75" customHeight="1" x14ac:dyDescent="0.2">
      <c r="A75" s="20">
        <v>25</v>
      </c>
      <c r="B75" s="150"/>
      <c r="C75" s="160">
        <v>62</v>
      </c>
      <c r="D75" s="156" t="s">
        <v>393</v>
      </c>
      <c r="E75" s="37" t="s">
        <v>946</v>
      </c>
      <c r="F75" s="41" t="s">
        <v>407</v>
      </c>
      <c r="G75" s="37">
        <v>55</v>
      </c>
      <c r="H75" s="32"/>
      <c r="I75" s="160">
        <v>61</v>
      </c>
      <c r="J75" s="156" t="s">
        <v>385</v>
      </c>
      <c r="K75" s="37" t="s">
        <v>946</v>
      </c>
      <c r="L75" s="41" t="s">
        <v>360</v>
      </c>
      <c r="M75" s="37">
        <v>40</v>
      </c>
      <c r="N75" s="32"/>
      <c r="O75" s="160">
        <v>51</v>
      </c>
      <c r="P75" s="156" t="s">
        <v>393</v>
      </c>
      <c r="Q75" s="37" t="s">
        <v>946</v>
      </c>
      <c r="R75" s="41" t="s">
        <v>385</v>
      </c>
      <c r="S75" s="37">
        <v>42</v>
      </c>
      <c r="T75" s="32"/>
    </row>
    <row r="76" spans="1:20" ht="12.75" customHeight="1" x14ac:dyDescent="0.2">
      <c r="B76" s="150"/>
      <c r="C76" s="37">
        <v>33</v>
      </c>
      <c r="D76" s="159" t="s">
        <v>382</v>
      </c>
      <c r="E76" s="37" t="s">
        <v>946</v>
      </c>
      <c r="F76" s="154" t="s">
        <v>385</v>
      </c>
      <c r="G76" s="160">
        <v>55</v>
      </c>
      <c r="H76" s="32"/>
      <c r="I76" s="160">
        <v>54</v>
      </c>
      <c r="J76" s="156" t="s">
        <v>393</v>
      </c>
      <c r="K76" s="37" t="s">
        <v>946</v>
      </c>
      <c r="L76" s="41" t="s">
        <v>363</v>
      </c>
      <c r="M76" s="37">
        <v>52</v>
      </c>
      <c r="N76" s="32"/>
      <c r="T76" s="32"/>
    </row>
    <row r="77" spans="1:20" ht="2.1" customHeight="1" x14ac:dyDescent="0.2">
      <c r="A77" s="152"/>
      <c r="B77" s="152"/>
      <c r="C77" s="152"/>
      <c r="D77" s="161"/>
      <c r="E77" s="152"/>
      <c r="F77" s="162"/>
      <c r="G77" s="152"/>
      <c r="H77" s="153"/>
      <c r="I77" s="152"/>
      <c r="J77" s="161"/>
      <c r="K77" s="152"/>
      <c r="L77" s="162"/>
      <c r="M77" s="152"/>
      <c r="N77" s="153"/>
      <c r="O77" s="152"/>
      <c r="P77" s="161"/>
      <c r="Q77" s="152"/>
      <c r="R77" s="162"/>
      <c r="S77" s="152"/>
      <c r="T77" s="153"/>
    </row>
    <row r="78" spans="1:20" ht="12.75" customHeight="1" x14ac:dyDescent="0.2">
      <c r="A78" s="20">
        <v>26</v>
      </c>
      <c r="B78" s="150"/>
      <c r="C78" s="38">
        <v>21</v>
      </c>
      <c r="D78" s="159" t="s">
        <v>407</v>
      </c>
      <c r="E78" s="37" t="s">
        <v>946</v>
      </c>
      <c r="F78" s="154" t="s">
        <v>392</v>
      </c>
      <c r="G78" s="160">
        <v>49</v>
      </c>
      <c r="H78" s="32"/>
      <c r="I78" s="38">
        <v>56</v>
      </c>
      <c r="J78" s="159" t="s">
        <v>363</v>
      </c>
      <c r="K78" s="37" t="s">
        <v>946</v>
      </c>
      <c r="L78" s="154" t="s">
        <v>394</v>
      </c>
      <c r="M78" s="160">
        <v>56</v>
      </c>
      <c r="N78" s="32"/>
      <c r="O78" s="160">
        <v>32</v>
      </c>
      <c r="P78" s="156" t="s">
        <v>394</v>
      </c>
      <c r="Q78" s="37" t="s">
        <v>946</v>
      </c>
      <c r="R78" s="41" t="s">
        <v>360</v>
      </c>
      <c r="S78" s="38">
        <v>17</v>
      </c>
      <c r="T78" s="32"/>
    </row>
    <row r="79" spans="1:20" ht="12.75" customHeight="1" x14ac:dyDescent="0.2">
      <c r="B79" s="150"/>
      <c r="C79" s="37">
        <v>21</v>
      </c>
      <c r="D79" s="159" t="s">
        <v>382</v>
      </c>
      <c r="E79" s="37" t="s">
        <v>946</v>
      </c>
      <c r="F79" s="154" t="s">
        <v>363</v>
      </c>
      <c r="G79" s="160">
        <v>34</v>
      </c>
      <c r="H79" s="32"/>
      <c r="I79" s="38">
        <v>45</v>
      </c>
      <c r="J79" s="159" t="s">
        <v>392</v>
      </c>
      <c r="K79" s="37" t="s">
        <v>946</v>
      </c>
      <c r="L79" s="154" t="s">
        <v>360</v>
      </c>
      <c r="M79" s="160">
        <v>54</v>
      </c>
      <c r="N79" s="32"/>
      <c r="T79" s="32"/>
    </row>
    <row r="80" spans="1:20" ht="2.1" customHeight="1" x14ac:dyDescent="0.2">
      <c r="A80" s="152"/>
      <c r="B80" s="152"/>
      <c r="C80" s="152"/>
      <c r="D80" s="161"/>
      <c r="E80" s="152"/>
      <c r="F80" s="162"/>
      <c r="G80" s="152"/>
      <c r="H80" s="153"/>
      <c r="I80" s="152"/>
      <c r="J80" s="161"/>
      <c r="K80" s="152"/>
      <c r="L80" s="162"/>
      <c r="M80" s="152"/>
      <c r="N80" s="153"/>
      <c r="O80" s="152"/>
      <c r="P80" s="161"/>
      <c r="Q80" s="152"/>
      <c r="R80" s="162"/>
      <c r="S80" s="152"/>
      <c r="T80" s="153"/>
    </row>
    <row r="81" spans="1:20" ht="12.75" customHeight="1" x14ac:dyDescent="0.2">
      <c r="A81" s="20">
        <v>27</v>
      </c>
      <c r="B81" s="150"/>
      <c r="C81" s="160">
        <v>29</v>
      </c>
      <c r="D81" s="156" t="s">
        <v>385</v>
      </c>
      <c r="E81" s="37" t="s">
        <v>946</v>
      </c>
      <c r="F81" s="41" t="s">
        <v>393</v>
      </c>
      <c r="G81" s="38">
        <v>25</v>
      </c>
      <c r="H81" s="32"/>
      <c r="I81" s="38">
        <v>21</v>
      </c>
      <c r="J81" s="159" t="s">
        <v>378</v>
      </c>
      <c r="K81" s="37" t="s">
        <v>946</v>
      </c>
      <c r="L81" s="154" t="s">
        <v>382</v>
      </c>
      <c r="M81" s="160">
        <v>49</v>
      </c>
      <c r="N81" s="32"/>
      <c r="O81" s="160">
        <v>51</v>
      </c>
      <c r="P81" s="156" t="s">
        <v>382</v>
      </c>
      <c r="Q81" s="37" t="s">
        <v>946</v>
      </c>
      <c r="R81" s="41" t="s">
        <v>363</v>
      </c>
      <c r="S81" s="38">
        <v>26</v>
      </c>
      <c r="T81" s="32"/>
    </row>
    <row r="82" spans="1:20" ht="12.75" customHeight="1" x14ac:dyDescent="0.2">
      <c r="B82" s="150"/>
      <c r="C82" s="37">
        <v>23</v>
      </c>
      <c r="D82" s="159" t="s">
        <v>714</v>
      </c>
      <c r="E82" s="37" t="s">
        <v>946</v>
      </c>
      <c r="F82" s="154" t="s">
        <v>378</v>
      </c>
      <c r="G82" s="160">
        <v>50</v>
      </c>
      <c r="H82" s="32"/>
      <c r="I82" s="38">
        <v>22</v>
      </c>
      <c r="J82" s="159" t="s">
        <v>385</v>
      </c>
      <c r="K82" s="37" t="s">
        <v>946</v>
      </c>
      <c r="L82" s="154" t="s">
        <v>363</v>
      </c>
      <c r="M82" s="160">
        <v>42</v>
      </c>
      <c r="N82" s="32"/>
      <c r="T82" s="32"/>
    </row>
    <row r="83" spans="1:20" ht="2.1" customHeight="1" x14ac:dyDescent="0.2">
      <c r="A83" s="152"/>
      <c r="B83" s="152"/>
      <c r="C83" s="152"/>
      <c r="D83" s="161"/>
      <c r="E83" s="152"/>
      <c r="F83" s="162"/>
      <c r="G83" s="152"/>
      <c r="H83" s="153"/>
      <c r="I83" s="152"/>
      <c r="J83" s="161"/>
      <c r="K83" s="152"/>
      <c r="L83" s="162"/>
      <c r="M83" s="152"/>
      <c r="N83" s="153"/>
      <c r="O83" s="152"/>
      <c r="P83" s="161"/>
      <c r="Q83" s="152"/>
      <c r="R83" s="162"/>
      <c r="S83" s="152"/>
      <c r="T83" s="153"/>
    </row>
    <row r="84" spans="1:20" ht="12.75" customHeight="1" x14ac:dyDescent="0.2">
      <c r="A84" s="20">
        <v>28</v>
      </c>
      <c r="B84" s="150"/>
      <c r="C84" s="38">
        <v>30</v>
      </c>
      <c r="D84" s="159" t="s">
        <v>378</v>
      </c>
      <c r="E84" s="37" t="s">
        <v>946</v>
      </c>
      <c r="F84" s="154" t="s">
        <v>385</v>
      </c>
      <c r="G84" s="160">
        <v>45</v>
      </c>
      <c r="H84" s="32"/>
      <c r="I84" s="38">
        <v>46</v>
      </c>
      <c r="J84" s="159" t="s">
        <v>385</v>
      </c>
      <c r="K84" s="37" t="s">
        <v>946</v>
      </c>
      <c r="L84" s="154" t="s">
        <v>392</v>
      </c>
      <c r="M84" s="160">
        <v>55</v>
      </c>
      <c r="N84" s="32"/>
      <c r="O84" s="160">
        <v>32</v>
      </c>
      <c r="P84" s="156" t="s">
        <v>392</v>
      </c>
      <c r="Q84" s="37" t="s">
        <v>946</v>
      </c>
      <c r="R84" s="41" t="s">
        <v>397</v>
      </c>
      <c r="S84" s="38">
        <v>27</v>
      </c>
      <c r="T84" s="32"/>
    </row>
    <row r="85" spans="1:20" ht="12.75" customHeight="1" x14ac:dyDescent="0.2">
      <c r="B85" s="150"/>
      <c r="C85" s="160">
        <v>70</v>
      </c>
      <c r="D85" s="156" t="s">
        <v>407</v>
      </c>
      <c r="E85" s="37" t="s">
        <v>946</v>
      </c>
      <c r="F85" s="41" t="s">
        <v>390</v>
      </c>
      <c r="G85" s="38">
        <v>34</v>
      </c>
      <c r="H85" s="32"/>
      <c r="I85" s="38">
        <v>41</v>
      </c>
      <c r="J85" s="159" t="s">
        <v>407</v>
      </c>
      <c r="K85" s="37" t="s">
        <v>946</v>
      </c>
      <c r="L85" s="154" t="s">
        <v>397</v>
      </c>
      <c r="M85" s="160">
        <v>46</v>
      </c>
      <c r="N85" s="32"/>
      <c r="T85" s="32"/>
    </row>
    <row r="86" spans="1:20" ht="2.1" customHeight="1" x14ac:dyDescent="0.2">
      <c r="A86" s="152"/>
      <c r="B86" s="152"/>
      <c r="C86" s="152"/>
      <c r="D86" s="161"/>
      <c r="E86" s="152"/>
      <c r="F86" s="162"/>
      <c r="G86" s="152"/>
      <c r="H86" s="153"/>
      <c r="I86" s="152"/>
      <c r="J86" s="161"/>
      <c r="K86" s="152"/>
      <c r="L86" s="162"/>
      <c r="M86" s="152"/>
      <c r="N86" s="153"/>
      <c r="O86" s="152"/>
      <c r="P86" s="161"/>
      <c r="Q86" s="152"/>
      <c r="R86" s="162"/>
      <c r="S86" s="152"/>
      <c r="T86" s="153"/>
    </row>
    <row r="87" spans="1:20" ht="12.75" customHeight="1" x14ac:dyDescent="0.2">
      <c r="A87" s="20">
        <v>29</v>
      </c>
      <c r="B87" s="150"/>
      <c r="C87" s="38">
        <v>38</v>
      </c>
      <c r="D87" s="159" t="s">
        <v>382</v>
      </c>
      <c r="E87" s="37" t="s">
        <v>946</v>
      </c>
      <c r="F87" s="154" t="s">
        <v>407</v>
      </c>
      <c r="G87" s="160">
        <v>68</v>
      </c>
      <c r="H87" s="32"/>
      <c r="I87" s="38">
        <v>19</v>
      </c>
      <c r="J87" s="159" t="s">
        <v>390</v>
      </c>
      <c r="K87" s="37" t="s">
        <v>946</v>
      </c>
      <c r="L87" s="154" t="s">
        <v>392</v>
      </c>
      <c r="M87" s="160">
        <v>37</v>
      </c>
      <c r="N87" s="32"/>
      <c r="O87" s="38">
        <v>43</v>
      </c>
      <c r="P87" s="159" t="s">
        <v>407</v>
      </c>
      <c r="Q87" s="37" t="s">
        <v>946</v>
      </c>
      <c r="R87" s="154" t="s">
        <v>392</v>
      </c>
      <c r="S87" s="160">
        <v>49</v>
      </c>
      <c r="T87" s="32"/>
    </row>
    <row r="88" spans="1:20" ht="12.75" customHeight="1" x14ac:dyDescent="0.2">
      <c r="B88" s="150"/>
      <c r="C88" s="37">
        <v>43</v>
      </c>
      <c r="D88" s="159" t="s">
        <v>393</v>
      </c>
      <c r="E88" s="37" t="s">
        <v>946</v>
      </c>
      <c r="F88" s="154" t="s">
        <v>390</v>
      </c>
      <c r="G88" s="160">
        <v>52</v>
      </c>
      <c r="H88" s="32"/>
      <c r="I88" s="160">
        <v>67</v>
      </c>
      <c r="J88" s="156" t="s">
        <v>407</v>
      </c>
      <c r="K88" s="37" t="s">
        <v>946</v>
      </c>
      <c r="L88" s="41" t="s">
        <v>387</v>
      </c>
      <c r="M88" s="38">
        <v>37</v>
      </c>
      <c r="N88" s="32"/>
      <c r="T88" s="32"/>
    </row>
    <row r="89" spans="1:20" ht="2.1" customHeight="1" x14ac:dyDescent="0.2">
      <c r="A89" s="150"/>
      <c r="B89" s="150"/>
      <c r="C89" s="150"/>
      <c r="D89" s="161"/>
      <c r="E89" s="152"/>
      <c r="F89" s="162"/>
      <c r="G89" s="152"/>
      <c r="H89" s="153"/>
      <c r="I89" s="152"/>
      <c r="J89" s="161"/>
      <c r="K89" s="152"/>
      <c r="L89" s="162"/>
      <c r="M89" s="152"/>
      <c r="N89" s="153"/>
      <c r="O89" s="152"/>
      <c r="P89" s="161"/>
      <c r="Q89" s="152"/>
      <c r="R89" s="162"/>
      <c r="S89" s="150"/>
      <c r="T89" s="32"/>
    </row>
    <row r="90" spans="1:20" ht="12.75" customHeight="1" x14ac:dyDescent="0.2">
      <c r="A90" s="20">
        <v>30</v>
      </c>
      <c r="B90" s="150"/>
      <c r="C90" s="38">
        <v>42</v>
      </c>
      <c r="D90" s="159" t="s">
        <v>392</v>
      </c>
      <c r="E90" s="37" t="s">
        <v>946</v>
      </c>
      <c r="F90" s="154" t="s">
        <v>407</v>
      </c>
      <c r="G90" s="160">
        <v>57</v>
      </c>
      <c r="H90" s="32"/>
      <c r="I90" s="38">
        <v>81</v>
      </c>
      <c r="J90" s="159" t="s">
        <v>382</v>
      </c>
      <c r="K90" s="37" t="s">
        <v>946</v>
      </c>
      <c r="L90" s="154" t="s">
        <v>385</v>
      </c>
      <c r="M90" s="160">
        <v>106</v>
      </c>
      <c r="N90" s="32"/>
      <c r="O90" s="38">
        <v>56</v>
      </c>
      <c r="P90" s="159" t="s">
        <v>385</v>
      </c>
      <c r="Q90" s="37" t="s">
        <v>946</v>
      </c>
      <c r="R90" s="154" t="s">
        <v>363</v>
      </c>
      <c r="S90" s="160">
        <v>80</v>
      </c>
      <c r="T90" s="32"/>
    </row>
    <row r="91" spans="1:20" ht="12.75" customHeight="1" x14ac:dyDescent="0.2">
      <c r="B91" s="150"/>
      <c r="C91" s="37">
        <v>25</v>
      </c>
      <c r="D91" s="159" t="s">
        <v>370</v>
      </c>
      <c r="E91" s="37" t="s">
        <v>946</v>
      </c>
      <c r="F91" s="154" t="s">
        <v>382</v>
      </c>
      <c r="G91" s="160">
        <v>51</v>
      </c>
      <c r="H91" s="32"/>
      <c r="I91" s="38">
        <v>25</v>
      </c>
      <c r="J91" s="159" t="s">
        <v>407</v>
      </c>
      <c r="K91" s="37" t="s">
        <v>946</v>
      </c>
      <c r="L91" s="154" t="s">
        <v>363</v>
      </c>
      <c r="M91" s="160">
        <v>31</v>
      </c>
      <c r="N91" s="32"/>
      <c r="T91" s="32"/>
    </row>
    <row r="92" spans="1:20" ht="2.1" customHeight="1" x14ac:dyDescent="0.2">
      <c r="A92" s="150"/>
      <c r="B92" s="150"/>
      <c r="C92" s="150"/>
      <c r="D92" s="161"/>
      <c r="E92" s="152"/>
      <c r="F92" s="162"/>
      <c r="G92" s="152"/>
      <c r="H92" s="153"/>
      <c r="I92" s="152"/>
      <c r="J92" s="161"/>
      <c r="K92" s="152"/>
      <c r="L92" s="162"/>
      <c r="M92" s="152"/>
      <c r="N92" s="153"/>
      <c r="O92" s="152"/>
      <c r="P92" s="161"/>
      <c r="Q92" s="152"/>
      <c r="R92" s="162"/>
      <c r="S92" s="150"/>
      <c r="T92" s="32"/>
    </row>
    <row r="93" spans="1:20" ht="12.75" customHeight="1" x14ac:dyDescent="0.2">
      <c r="A93" s="20">
        <v>31</v>
      </c>
      <c r="B93" s="150"/>
      <c r="C93" s="38">
        <v>30</v>
      </c>
      <c r="D93" s="159" t="s">
        <v>407</v>
      </c>
      <c r="E93" s="37" t="s">
        <v>946</v>
      </c>
      <c r="F93" s="154" t="s">
        <v>395</v>
      </c>
      <c r="G93" s="160">
        <v>48</v>
      </c>
      <c r="H93" s="32"/>
      <c r="I93" s="160">
        <v>73</v>
      </c>
      <c r="J93" s="156" t="s">
        <v>395</v>
      </c>
      <c r="K93" s="37" t="s">
        <v>946</v>
      </c>
      <c r="L93" s="41" t="s">
        <v>363</v>
      </c>
      <c r="M93" s="38">
        <v>51</v>
      </c>
      <c r="N93" s="32"/>
      <c r="O93" s="160">
        <v>53</v>
      </c>
      <c r="P93" s="156" t="s">
        <v>395</v>
      </c>
      <c r="Q93" s="37" t="s">
        <v>946</v>
      </c>
      <c r="R93" s="41" t="s">
        <v>360</v>
      </c>
      <c r="S93" s="38">
        <v>40</v>
      </c>
      <c r="T93" s="32"/>
    </row>
    <row r="94" spans="1:20" ht="12.75" customHeight="1" x14ac:dyDescent="0.2">
      <c r="B94" s="150"/>
      <c r="C94" s="160">
        <v>28</v>
      </c>
      <c r="D94" s="156" t="s">
        <v>370</v>
      </c>
      <c r="E94" s="37" t="s">
        <v>946</v>
      </c>
      <c r="F94" s="41" t="s">
        <v>385</v>
      </c>
      <c r="G94" s="38">
        <v>25</v>
      </c>
      <c r="H94" s="32"/>
      <c r="I94" s="38">
        <v>25</v>
      </c>
      <c r="J94" s="159" t="s">
        <v>370</v>
      </c>
      <c r="K94" s="37" t="s">
        <v>946</v>
      </c>
      <c r="L94" s="154" t="s">
        <v>360</v>
      </c>
      <c r="M94" s="160">
        <v>46</v>
      </c>
      <c r="N94" s="32"/>
      <c r="T94" s="32"/>
    </row>
    <row r="95" spans="1:20" ht="2.1" customHeight="1" x14ac:dyDescent="0.2">
      <c r="A95" s="152"/>
      <c r="B95" s="152"/>
      <c r="C95" s="152"/>
      <c r="D95" s="161"/>
      <c r="E95" s="152"/>
      <c r="F95" s="162"/>
      <c r="G95" s="152"/>
      <c r="H95" s="153"/>
      <c r="I95" s="152"/>
      <c r="J95" s="161"/>
      <c r="K95" s="152"/>
      <c r="L95" s="162"/>
      <c r="M95" s="152"/>
      <c r="N95" s="153"/>
      <c r="O95" s="152"/>
      <c r="P95" s="161"/>
      <c r="Q95" s="152"/>
      <c r="R95" s="162"/>
      <c r="S95" s="152"/>
      <c r="T95" s="153"/>
    </row>
    <row r="96" spans="1:20" ht="12.75" customHeight="1" x14ac:dyDescent="0.2">
      <c r="A96" s="20">
        <v>32</v>
      </c>
      <c r="B96" s="150"/>
      <c r="C96" s="38">
        <v>53</v>
      </c>
      <c r="D96" s="159" t="s">
        <v>392</v>
      </c>
      <c r="E96" s="37" t="s">
        <v>946</v>
      </c>
      <c r="F96" s="154" t="s">
        <v>382</v>
      </c>
      <c r="G96" s="160">
        <v>56</v>
      </c>
      <c r="H96" s="32"/>
      <c r="I96" s="160">
        <v>60</v>
      </c>
      <c r="J96" s="156" t="s">
        <v>382</v>
      </c>
      <c r="K96" s="37" t="s">
        <v>946</v>
      </c>
      <c r="L96" s="41" t="s">
        <v>1934</v>
      </c>
      <c r="M96" s="38">
        <v>24</v>
      </c>
      <c r="N96" s="32"/>
      <c r="O96" s="160">
        <v>37</v>
      </c>
      <c r="P96" s="156" t="s">
        <v>382</v>
      </c>
      <c r="Q96" s="37" t="s">
        <v>946</v>
      </c>
      <c r="R96" s="41" t="s">
        <v>407</v>
      </c>
      <c r="S96" s="38">
        <v>28</v>
      </c>
      <c r="T96" s="32"/>
    </row>
    <row r="97" spans="1:20" ht="12.75" customHeight="1" x14ac:dyDescent="0.2">
      <c r="B97" s="150"/>
      <c r="C97" s="160">
        <v>57</v>
      </c>
      <c r="D97" s="156" t="s">
        <v>385</v>
      </c>
      <c r="E97" s="37" t="s">
        <v>946</v>
      </c>
      <c r="F97" s="41" t="s">
        <v>378</v>
      </c>
      <c r="G97" s="38">
        <v>53</v>
      </c>
      <c r="H97" s="32"/>
      <c r="I97" s="38">
        <v>36</v>
      </c>
      <c r="J97" s="159" t="s">
        <v>385</v>
      </c>
      <c r="K97" s="37" t="s">
        <v>946</v>
      </c>
      <c r="L97" s="154" t="s">
        <v>407</v>
      </c>
      <c r="M97" s="160">
        <v>47</v>
      </c>
      <c r="N97" s="32"/>
      <c r="T97" s="32"/>
    </row>
    <row r="98" spans="1:20" ht="2.1" customHeight="1" x14ac:dyDescent="0.2">
      <c r="A98" s="152"/>
      <c r="B98" s="152"/>
      <c r="C98" s="152"/>
      <c r="D98" s="161"/>
      <c r="E98" s="152"/>
      <c r="F98" s="162"/>
      <c r="G98" s="152"/>
      <c r="H98" s="153"/>
      <c r="I98" s="152"/>
      <c r="J98" s="161"/>
      <c r="K98" s="152"/>
      <c r="L98" s="162"/>
      <c r="M98" s="152"/>
      <c r="N98" s="153"/>
      <c r="O98" s="152"/>
      <c r="P98" s="161"/>
      <c r="Q98" s="152"/>
      <c r="R98" s="162"/>
      <c r="S98" s="152"/>
      <c r="T98" s="153"/>
    </row>
    <row r="99" spans="1:20" ht="12.75" customHeight="1" x14ac:dyDescent="0.2">
      <c r="A99" s="20">
        <v>33</v>
      </c>
      <c r="B99" s="150"/>
      <c r="C99" s="38">
        <v>15</v>
      </c>
      <c r="D99" s="159" t="s">
        <v>390</v>
      </c>
      <c r="E99" s="37" t="s">
        <v>946</v>
      </c>
      <c r="F99" s="154" t="s">
        <v>407</v>
      </c>
      <c r="G99" s="160">
        <v>57</v>
      </c>
      <c r="H99" s="32"/>
      <c r="I99" s="38">
        <v>41</v>
      </c>
      <c r="J99" s="159" t="s">
        <v>407</v>
      </c>
      <c r="K99" s="37" t="s">
        <v>946</v>
      </c>
      <c r="L99" s="154" t="s">
        <v>385</v>
      </c>
      <c r="M99" s="160">
        <v>53</v>
      </c>
      <c r="N99" s="32"/>
      <c r="O99" s="38">
        <v>57</v>
      </c>
      <c r="P99" s="159" t="s">
        <v>385</v>
      </c>
      <c r="Q99" s="37" t="s">
        <v>946</v>
      </c>
      <c r="R99" s="154" t="s">
        <v>395</v>
      </c>
      <c r="S99" s="160">
        <v>88</v>
      </c>
      <c r="T99" s="32"/>
    </row>
    <row r="100" spans="1:20" ht="12.75" customHeight="1" x14ac:dyDescent="0.2">
      <c r="B100" s="150"/>
      <c r="C100" s="160">
        <v>62</v>
      </c>
      <c r="D100" s="156" t="s">
        <v>378</v>
      </c>
      <c r="E100" s="37" t="s">
        <v>946</v>
      </c>
      <c r="F100" s="41" t="s">
        <v>382</v>
      </c>
      <c r="G100" s="38">
        <v>60</v>
      </c>
      <c r="H100" s="32"/>
      <c r="I100" s="38">
        <v>29</v>
      </c>
      <c r="J100" s="159" t="s">
        <v>378</v>
      </c>
      <c r="K100" s="37" t="s">
        <v>946</v>
      </c>
      <c r="L100" s="154" t="s">
        <v>395</v>
      </c>
      <c r="M100" s="160">
        <v>39</v>
      </c>
      <c r="N100" s="32"/>
      <c r="T100" s="32"/>
    </row>
    <row r="101" spans="1:20" ht="2.1" customHeight="1" x14ac:dyDescent="0.2">
      <c r="A101" s="152"/>
      <c r="B101" s="152"/>
      <c r="C101" s="152"/>
      <c r="D101" s="161"/>
      <c r="E101" s="152"/>
      <c r="F101" s="162"/>
      <c r="G101" s="152"/>
      <c r="H101" s="153"/>
      <c r="I101" s="152"/>
      <c r="J101" s="161"/>
      <c r="K101" s="152"/>
      <c r="L101" s="162"/>
      <c r="M101" s="152"/>
      <c r="N101" s="153"/>
      <c r="O101" s="152"/>
      <c r="P101" s="161"/>
      <c r="Q101" s="152"/>
      <c r="R101" s="162"/>
      <c r="S101" s="152"/>
      <c r="T101" s="153"/>
    </row>
    <row r="102" spans="1:20" ht="12.75" customHeight="1" x14ac:dyDescent="0.2">
      <c r="A102" s="20">
        <v>34</v>
      </c>
      <c r="B102" s="150"/>
      <c r="C102" s="160">
        <v>54</v>
      </c>
      <c r="D102" s="156" t="s">
        <v>385</v>
      </c>
      <c r="E102" s="37" t="s">
        <v>946</v>
      </c>
      <c r="F102" s="41" t="s">
        <v>658</v>
      </c>
      <c r="G102" s="38">
        <v>41</v>
      </c>
      <c r="H102" s="32"/>
      <c r="I102" s="160">
        <v>44</v>
      </c>
      <c r="J102" s="156" t="s">
        <v>385</v>
      </c>
      <c r="K102" s="37" t="s">
        <v>946</v>
      </c>
      <c r="L102" s="41" t="s">
        <v>370</v>
      </c>
      <c r="M102" s="38">
        <v>34</v>
      </c>
      <c r="N102" s="32"/>
      <c r="O102" s="160">
        <v>56</v>
      </c>
      <c r="P102" s="156" t="s">
        <v>392</v>
      </c>
      <c r="Q102" s="37" t="s">
        <v>946</v>
      </c>
      <c r="R102" s="41" t="s">
        <v>385</v>
      </c>
      <c r="S102" s="38">
        <v>34</v>
      </c>
      <c r="T102" s="32"/>
    </row>
    <row r="103" spans="1:20" ht="12.75" customHeight="1" x14ac:dyDescent="0.2">
      <c r="B103" s="150"/>
      <c r="C103" s="160">
        <v>65</v>
      </c>
      <c r="D103" s="156" t="s">
        <v>392</v>
      </c>
      <c r="E103" s="37" t="s">
        <v>946</v>
      </c>
      <c r="F103" s="41" t="s">
        <v>382</v>
      </c>
      <c r="G103" s="38">
        <v>43</v>
      </c>
      <c r="H103" s="32"/>
      <c r="I103" s="160">
        <v>81</v>
      </c>
      <c r="J103" s="156" t="s">
        <v>392</v>
      </c>
      <c r="K103" s="37" t="s">
        <v>946</v>
      </c>
      <c r="L103" s="41" t="s">
        <v>378</v>
      </c>
      <c r="M103" s="38">
        <v>55</v>
      </c>
      <c r="N103" s="32"/>
      <c r="T103" s="32"/>
    </row>
    <row r="104" spans="1:20" ht="2.1" customHeight="1" x14ac:dyDescent="0.2">
      <c r="A104" s="152"/>
      <c r="B104" s="152"/>
      <c r="C104" s="152"/>
      <c r="D104" s="161"/>
      <c r="E104" s="152"/>
      <c r="F104" s="162"/>
      <c r="G104" s="152"/>
      <c r="H104" s="153"/>
      <c r="I104" s="152"/>
      <c r="J104" s="161"/>
      <c r="K104" s="152"/>
      <c r="L104" s="162"/>
      <c r="M104" s="152"/>
      <c r="N104" s="153"/>
      <c r="O104" s="152"/>
      <c r="P104" s="161"/>
      <c r="Q104" s="152"/>
      <c r="R104" s="162"/>
      <c r="S104" s="152"/>
      <c r="T104" s="153"/>
    </row>
    <row r="105" spans="1:20" ht="12.75" customHeight="1" x14ac:dyDescent="0.2"/>
  </sheetData>
  <mergeCells count="3">
    <mergeCell ref="C1:G1"/>
    <mergeCell ref="I1:M1"/>
    <mergeCell ref="O1:S1"/>
  </mergeCells>
  <pageMargins left="0.75" right="0.75" top="1" bottom="1" header="0.5" footer="0.5"/>
  <pageSetup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104"/>
  <sheetViews>
    <sheetView workbookViewId="0">
      <selection activeCell="A2" sqref="A2"/>
    </sheetView>
  </sheetViews>
  <sheetFormatPr defaultRowHeight="12.75" x14ac:dyDescent="0.2"/>
  <cols>
    <col min="1" max="1" width="7.7109375" style="37" bestFit="1" customWidth="1"/>
    <col min="2" max="2" width="6.7109375" style="37" customWidth="1"/>
    <col min="3" max="3" width="3.7109375" style="37" customWidth="1"/>
    <col min="4" max="4" width="4.7109375" style="151" customWidth="1"/>
    <col min="5" max="5" width="3.28515625" style="37" customWidth="1"/>
    <col min="6" max="6" width="4.7109375" style="42" customWidth="1"/>
    <col min="7" max="7" width="3.7109375" style="37" customWidth="1"/>
    <col min="8" max="8" width="6.7109375" customWidth="1"/>
    <col min="9" max="9" width="3.7109375" style="37" customWidth="1"/>
    <col min="10" max="10" width="4.7109375" style="151" customWidth="1"/>
    <col min="11" max="11" width="3.28515625" style="37" bestFit="1" customWidth="1"/>
    <col min="12" max="12" width="4.7109375" style="42" customWidth="1"/>
    <col min="13" max="13" width="3.7109375" style="37" customWidth="1"/>
    <col min="14" max="14" width="6.7109375" customWidth="1"/>
    <col min="15" max="15" width="4.7109375" style="37" customWidth="1"/>
    <col min="16" max="16" width="4.7109375" style="151" customWidth="1"/>
    <col min="17" max="17" width="4.7109375" style="37" customWidth="1"/>
    <col min="18" max="18" width="4.7109375" style="42" customWidth="1"/>
    <col min="19" max="19" width="4.7109375" style="37" customWidth="1"/>
    <col min="20" max="20" width="6.7109375" customWidth="1"/>
    <col min="21" max="22" width="9.140625" style="37"/>
    <col min="25" max="30" width="6.7109375" style="37" customWidth="1"/>
  </cols>
  <sheetData>
    <row r="1" spans="1:30" s="20" customFormat="1" x14ac:dyDescent="0.2">
      <c r="A1" s="20" t="s">
        <v>354</v>
      </c>
      <c r="B1" s="21"/>
      <c r="C1" s="435" t="s">
        <v>723</v>
      </c>
      <c r="D1" s="435"/>
      <c r="E1" s="435"/>
      <c r="F1" s="435"/>
      <c r="G1" s="435"/>
      <c r="H1" s="21"/>
      <c r="I1" s="435" t="s">
        <v>945</v>
      </c>
      <c r="J1" s="435"/>
      <c r="K1" s="435"/>
      <c r="L1" s="435"/>
      <c r="M1" s="435"/>
      <c r="N1" s="21"/>
      <c r="O1" s="435" t="s">
        <v>356</v>
      </c>
      <c r="P1" s="435"/>
      <c r="Q1" s="435"/>
      <c r="R1" s="435"/>
      <c r="S1" s="435"/>
      <c r="T1" s="21"/>
      <c r="U1" s="20" t="s">
        <v>354</v>
      </c>
      <c r="V1" s="20" t="s">
        <v>947</v>
      </c>
      <c r="X1" s="436" t="s">
        <v>948</v>
      </c>
      <c r="Y1" s="436"/>
      <c r="Z1" s="436"/>
    </row>
    <row r="2" spans="1:30" x14ac:dyDescent="0.2">
      <c r="B2" s="150"/>
      <c r="H2" s="32"/>
      <c r="N2" s="32"/>
      <c r="T2" s="32"/>
    </row>
    <row r="3" spans="1:30" x14ac:dyDescent="0.2">
      <c r="A3" s="20">
        <v>1</v>
      </c>
      <c r="B3" s="150"/>
      <c r="E3" s="37" t="s">
        <v>946</v>
      </c>
      <c r="H3" s="32"/>
      <c r="I3" s="37">
        <v>22</v>
      </c>
      <c r="J3" s="151">
        <v>3</v>
      </c>
      <c r="K3" s="37" t="s">
        <v>946</v>
      </c>
      <c r="L3" s="154">
        <v>2</v>
      </c>
      <c r="M3" s="155">
        <v>28</v>
      </c>
      <c r="N3" s="32"/>
      <c r="O3" s="155">
        <v>64</v>
      </c>
      <c r="P3" s="156">
        <v>2</v>
      </c>
      <c r="Q3" s="37" t="s">
        <v>946</v>
      </c>
      <c r="R3" s="42">
        <v>1</v>
      </c>
      <c r="S3" s="37">
        <v>29</v>
      </c>
      <c r="T3" s="32"/>
      <c r="U3" s="37">
        <v>1</v>
      </c>
      <c r="V3" s="37">
        <v>2</v>
      </c>
      <c r="X3" s="163" t="s">
        <v>947</v>
      </c>
      <c r="Y3" s="164">
        <v>1</v>
      </c>
      <c r="Z3" s="164">
        <v>2</v>
      </c>
      <c r="AA3" s="164">
        <v>3</v>
      </c>
      <c r="AB3" s="164">
        <v>4</v>
      </c>
      <c r="AC3" s="164">
        <v>5</v>
      </c>
      <c r="AD3" s="164">
        <v>6</v>
      </c>
    </row>
    <row r="4" spans="1:30" ht="12.75" customHeight="1" x14ac:dyDescent="0.2">
      <c r="A4" s="20"/>
      <c r="B4" s="150"/>
      <c r="E4" s="37" t="s">
        <v>946</v>
      </c>
      <c r="H4" s="32"/>
      <c r="I4" s="37">
        <v>6</v>
      </c>
      <c r="J4" s="151">
        <v>4</v>
      </c>
      <c r="K4" s="37" t="s">
        <v>946</v>
      </c>
      <c r="L4" s="154">
        <v>1</v>
      </c>
      <c r="M4" s="155">
        <v>22</v>
      </c>
      <c r="N4" s="32"/>
      <c r="T4" s="32"/>
      <c r="U4" s="37">
        <v>2</v>
      </c>
      <c r="V4" s="37">
        <v>2</v>
      </c>
      <c r="X4" s="163" t="s">
        <v>119</v>
      </c>
      <c r="Y4" s="165" t="s">
        <v>1994</v>
      </c>
      <c r="Z4" s="165" t="s">
        <v>1993</v>
      </c>
      <c r="AA4" s="165" t="s">
        <v>789</v>
      </c>
      <c r="AB4" s="165" t="s">
        <v>831</v>
      </c>
      <c r="AC4" s="165" t="s">
        <v>821</v>
      </c>
      <c r="AD4" s="165" t="s">
        <v>815</v>
      </c>
    </row>
    <row r="5" spans="1:30" ht="2.1" customHeight="1" x14ac:dyDescent="0.2">
      <c r="A5" s="157"/>
      <c r="B5" s="152"/>
      <c r="C5" s="152"/>
      <c r="D5" s="161"/>
      <c r="E5" s="152"/>
      <c r="F5" s="162"/>
      <c r="G5" s="152"/>
      <c r="H5" s="153"/>
      <c r="I5" s="152"/>
      <c r="J5" s="161"/>
      <c r="K5" s="152"/>
      <c r="L5" s="162"/>
      <c r="M5" s="158"/>
      <c r="N5" s="153"/>
      <c r="O5" s="152"/>
      <c r="P5" s="161"/>
      <c r="Q5" s="152"/>
      <c r="R5" s="162"/>
      <c r="S5" s="152"/>
      <c r="T5" s="153"/>
    </row>
    <row r="6" spans="1:30" ht="12.75" customHeight="1" x14ac:dyDescent="0.2">
      <c r="A6" s="20">
        <v>2</v>
      </c>
      <c r="B6" s="150"/>
      <c r="E6" s="37" t="s">
        <v>946</v>
      </c>
      <c r="H6" s="32"/>
      <c r="I6" s="37">
        <v>15</v>
      </c>
      <c r="J6" s="151">
        <v>3</v>
      </c>
      <c r="K6" s="37" t="s">
        <v>946</v>
      </c>
      <c r="L6" s="154">
        <v>2</v>
      </c>
      <c r="M6" s="155">
        <v>38</v>
      </c>
      <c r="N6" s="32"/>
      <c r="O6" s="155">
        <v>38</v>
      </c>
      <c r="P6" s="156">
        <v>2</v>
      </c>
      <c r="Q6" s="37" t="s">
        <v>946</v>
      </c>
      <c r="R6" s="41">
        <v>1</v>
      </c>
      <c r="S6" s="38">
        <v>23</v>
      </c>
      <c r="T6" s="32"/>
      <c r="U6" s="37">
        <v>3</v>
      </c>
      <c r="V6" s="37">
        <v>2</v>
      </c>
    </row>
    <row r="7" spans="1:30" ht="12.75" customHeight="1" x14ac:dyDescent="0.2">
      <c r="A7" s="20"/>
      <c r="B7" s="150"/>
      <c r="E7" s="37" t="s">
        <v>946</v>
      </c>
      <c r="H7" s="32"/>
      <c r="I7" s="37">
        <v>31</v>
      </c>
      <c r="J7" s="151">
        <v>4</v>
      </c>
      <c r="K7" s="37" t="s">
        <v>946</v>
      </c>
      <c r="L7" s="154">
        <v>1</v>
      </c>
      <c r="M7" s="155">
        <v>44</v>
      </c>
      <c r="N7" s="32"/>
      <c r="T7" s="32"/>
      <c r="U7" s="37">
        <v>4</v>
      </c>
      <c r="V7" s="37">
        <v>5</v>
      </c>
    </row>
    <row r="8" spans="1:30" ht="2.1" customHeight="1" x14ac:dyDescent="0.2">
      <c r="A8" s="157"/>
      <c r="B8" s="152"/>
      <c r="C8" s="152"/>
      <c r="D8" s="161"/>
      <c r="E8" s="152"/>
      <c r="F8" s="162"/>
      <c r="G8" s="152"/>
      <c r="H8" s="153"/>
      <c r="I8" s="152"/>
      <c r="J8" s="161"/>
      <c r="K8" s="152"/>
      <c r="L8" s="162"/>
      <c r="M8" s="152"/>
      <c r="N8" s="153"/>
      <c r="O8" s="152"/>
      <c r="P8" s="161"/>
      <c r="Q8" s="152"/>
      <c r="R8" s="162"/>
      <c r="S8" s="152"/>
      <c r="T8" s="153"/>
    </row>
    <row r="9" spans="1:30" ht="12.75" customHeight="1" x14ac:dyDescent="0.2">
      <c r="A9" s="20">
        <v>3</v>
      </c>
      <c r="B9" s="150"/>
      <c r="C9" s="37">
        <v>31</v>
      </c>
      <c r="D9" s="151">
        <v>5</v>
      </c>
      <c r="E9" s="37" t="s">
        <v>946</v>
      </c>
      <c r="F9" s="154">
        <v>4</v>
      </c>
      <c r="G9" s="155">
        <v>37</v>
      </c>
      <c r="H9" s="32"/>
      <c r="I9" s="37">
        <v>14</v>
      </c>
      <c r="J9" s="151">
        <v>3</v>
      </c>
      <c r="K9" s="37" t="s">
        <v>946</v>
      </c>
      <c r="L9" s="154">
        <v>2</v>
      </c>
      <c r="M9" s="155">
        <v>39</v>
      </c>
      <c r="N9" s="32"/>
      <c r="O9" s="155">
        <v>40</v>
      </c>
      <c r="P9" s="156">
        <v>2</v>
      </c>
      <c r="Q9" s="37" t="s">
        <v>946</v>
      </c>
      <c r="R9" s="42">
        <v>1</v>
      </c>
      <c r="S9" s="37">
        <v>19</v>
      </c>
      <c r="T9" s="32"/>
      <c r="U9" s="37">
        <v>5</v>
      </c>
      <c r="V9" s="37">
        <v>6</v>
      </c>
    </row>
    <row r="10" spans="1:30" ht="12.75" customHeight="1" x14ac:dyDescent="0.2">
      <c r="A10" s="20"/>
      <c r="B10" s="150"/>
      <c r="C10" s="38">
        <v>17</v>
      </c>
      <c r="D10" s="159">
        <v>6</v>
      </c>
      <c r="E10" s="37" t="s">
        <v>946</v>
      </c>
      <c r="F10" s="154">
        <v>3</v>
      </c>
      <c r="G10" s="155">
        <v>35</v>
      </c>
      <c r="H10" s="32"/>
      <c r="I10" s="37">
        <v>22</v>
      </c>
      <c r="J10" s="151">
        <v>4</v>
      </c>
      <c r="K10" s="37" t="s">
        <v>946</v>
      </c>
      <c r="L10" s="154">
        <v>1</v>
      </c>
      <c r="M10" s="155">
        <v>29</v>
      </c>
      <c r="N10" s="32"/>
      <c r="T10" s="32"/>
      <c r="U10" s="37">
        <v>6</v>
      </c>
      <c r="V10" s="37">
        <v>2</v>
      </c>
    </row>
    <row r="11" spans="1:30" ht="2.1" customHeight="1" x14ac:dyDescent="0.2">
      <c r="A11" s="157"/>
      <c r="B11" s="152"/>
      <c r="C11" s="152"/>
      <c r="D11" s="161"/>
      <c r="E11" s="152"/>
      <c r="F11" s="162"/>
      <c r="G11" s="152"/>
      <c r="H11" s="153"/>
      <c r="I11" s="152"/>
      <c r="J11" s="161"/>
      <c r="K11" s="152"/>
      <c r="L11" s="162"/>
      <c r="M11" s="152"/>
      <c r="N11" s="153"/>
      <c r="O11" s="152"/>
      <c r="P11" s="161"/>
      <c r="Q11" s="152"/>
      <c r="R11" s="162"/>
      <c r="S11" s="152"/>
      <c r="T11" s="153"/>
    </row>
    <row r="12" spans="1:30" ht="12.75" customHeight="1" x14ac:dyDescent="0.2">
      <c r="A12" s="20">
        <v>4</v>
      </c>
      <c r="B12" s="150"/>
      <c r="C12" s="155">
        <v>41</v>
      </c>
      <c r="D12" s="156">
        <v>5</v>
      </c>
      <c r="E12" s="37" t="s">
        <v>946</v>
      </c>
      <c r="F12" s="42">
        <v>4</v>
      </c>
      <c r="G12" s="37">
        <v>33</v>
      </c>
      <c r="H12" s="32"/>
      <c r="I12" s="155">
        <v>53</v>
      </c>
      <c r="J12" s="156">
        <v>5</v>
      </c>
      <c r="K12" s="37" t="s">
        <v>946</v>
      </c>
      <c r="L12" s="42">
        <v>2</v>
      </c>
      <c r="M12" s="37">
        <v>16</v>
      </c>
      <c r="N12" s="32"/>
      <c r="O12" s="155">
        <v>45</v>
      </c>
      <c r="P12" s="156">
        <v>5</v>
      </c>
      <c r="Q12" s="37" t="s">
        <v>946</v>
      </c>
      <c r="R12" s="42">
        <v>1</v>
      </c>
      <c r="S12" s="37">
        <v>28</v>
      </c>
      <c r="T12" s="32"/>
      <c r="U12" s="37">
        <v>7</v>
      </c>
      <c r="V12" s="37">
        <v>2</v>
      </c>
    </row>
    <row r="13" spans="1:30" ht="12.75" customHeight="1" x14ac:dyDescent="0.2">
      <c r="A13" s="20"/>
      <c r="B13" s="150"/>
      <c r="C13" s="155">
        <v>49</v>
      </c>
      <c r="D13" s="156">
        <v>6</v>
      </c>
      <c r="E13" s="37" t="s">
        <v>946</v>
      </c>
      <c r="F13" s="42">
        <v>3</v>
      </c>
      <c r="G13" s="37">
        <v>32</v>
      </c>
      <c r="H13" s="32"/>
      <c r="I13" s="37">
        <v>42</v>
      </c>
      <c r="J13" s="151">
        <v>6</v>
      </c>
      <c r="K13" s="37" t="s">
        <v>946</v>
      </c>
      <c r="L13" s="154">
        <v>1</v>
      </c>
      <c r="M13" s="155">
        <v>45</v>
      </c>
      <c r="N13" s="32"/>
      <c r="T13" s="32"/>
      <c r="U13" s="37">
        <v>8</v>
      </c>
      <c r="V13" s="37">
        <v>1</v>
      </c>
    </row>
    <row r="14" spans="1:30" ht="2.1" customHeight="1" x14ac:dyDescent="0.2">
      <c r="A14" s="157"/>
      <c r="B14" s="152"/>
      <c r="C14" s="152"/>
      <c r="D14" s="161"/>
      <c r="E14" s="152"/>
      <c r="F14" s="162"/>
      <c r="G14" s="152"/>
      <c r="H14" s="153"/>
      <c r="I14" s="152"/>
      <c r="J14" s="161"/>
      <c r="K14" s="152"/>
      <c r="L14" s="162"/>
      <c r="M14" s="152"/>
      <c r="N14" s="153"/>
      <c r="O14" s="152"/>
      <c r="P14" s="161"/>
      <c r="Q14" s="152"/>
      <c r="R14" s="162"/>
      <c r="S14" s="152"/>
      <c r="T14" s="153"/>
    </row>
    <row r="15" spans="1:30" ht="12.75" customHeight="1" x14ac:dyDescent="0.2">
      <c r="A15" s="20">
        <v>5</v>
      </c>
      <c r="B15" s="150"/>
      <c r="C15" s="37">
        <v>35</v>
      </c>
      <c r="D15" s="151">
        <v>5</v>
      </c>
      <c r="E15" s="37" t="s">
        <v>946</v>
      </c>
      <c r="F15" s="154">
        <v>4</v>
      </c>
      <c r="G15" s="155">
        <v>41</v>
      </c>
      <c r="H15" s="32"/>
      <c r="I15" s="37">
        <v>27</v>
      </c>
      <c r="J15" s="151">
        <v>4</v>
      </c>
      <c r="K15" s="37" t="s">
        <v>946</v>
      </c>
      <c r="L15" s="154">
        <v>2</v>
      </c>
      <c r="M15" s="155">
        <v>41</v>
      </c>
      <c r="N15" s="32"/>
      <c r="O15" s="155">
        <v>33</v>
      </c>
      <c r="P15" s="156">
        <v>6</v>
      </c>
      <c r="Q15" s="37" t="s">
        <v>946</v>
      </c>
      <c r="R15" s="42">
        <v>2</v>
      </c>
      <c r="S15" s="37">
        <v>25</v>
      </c>
      <c r="T15" s="32"/>
      <c r="U15" s="37">
        <v>9</v>
      </c>
      <c r="V15" s="37">
        <v>1</v>
      </c>
    </row>
    <row r="16" spans="1:30" ht="12.75" customHeight="1" x14ac:dyDescent="0.2">
      <c r="A16" s="20"/>
      <c r="B16" s="150"/>
      <c r="C16" s="155">
        <v>35</v>
      </c>
      <c r="D16" s="156">
        <v>6</v>
      </c>
      <c r="E16" s="37" t="s">
        <v>946</v>
      </c>
      <c r="F16" s="42">
        <v>3</v>
      </c>
      <c r="G16" s="37">
        <v>23</v>
      </c>
      <c r="H16" s="32"/>
      <c r="I16" s="155">
        <v>42</v>
      </c>
      <c r="J16" s="156">
        <v>6</v>
      </c>
      <c r="K16" s="37" t="s">
        <v>946</v>
      </c>
      <c r="L16" s="42">
        <v>1</v>
      </c>
      <c r="M16" s="37">
        <v>33</v>
      </c>
      <c r="N16" s="32"/>
      <c r="T16" s="32"/>
      <c r="U16" s="37">
        <v>10</v>
      </c>
      <c r="V16" s="37">
        <v>1</v>
      </c>
    </row>
    <row r="17" spans="1:22" ht="2.1" customHeight="1" x14ac:dyDescent="0.2">
      <c r="A17" s="157"/>
      <c r="B17" s="152"/>
      <c r="C17" s="152"/>
      <c r="D17" s="161"/>
      <c r="E17" s="152"/>
      <c r="F17" s="162"/>
      <c r="G17" s="152"/>
      <c r="H17" s="153"/>
      <c r="I17" s="152"/>
      <c r="J17" s="152"/>
      <c r="K17" s="153"/>
      <c r="L17" s="153"/>
      <c r="M17" s="153"/>
      <c r="N17" s="153"/>
      <c r="O17" s="152"/>
      <c r="P17" s="161"/>
      <c r="Q17" s="152"/>
      <c r="R17" s="162"/>
      <c r="S17" s="152"/>
      <c r="T17" s="153"/>
    </row>
    <row r="18" spans="1:22" ht="12.75" customHeight="1" x14ac:dyDescent="0.2">
      <c r="A18" s="20">
        <v>6</v>
      </c>
      <c r="B18" s="150"/>
      <c r="C18" s="155">
        <v>40</v>
      </c>
      <c r="D18" s="156">
        <v>5</v>
      </c>
      <c r="E18" s="37" t="s">
        <v>946</v>
      </c>
      <c r="F18" s="42">
        <v>4</v>
      </c>
      <c r="G18" s="37">
        <v>29</v>
      </c>
      <c r="H18" s="32"/>
      <c r="I18" s="37">
        <v>30</v>
      </c>
      <c r="J18" s="151">
        <v>3</v>
      </c>
      <c r="K18" s="37" t="s">
        <v>946</v>
      </c>
      <c r="L18" s="154">
        <v>2</v>
      </c>
      <c r="M18" s="155">
        <v>34</v>
      </c>
      <c r="N18" s="32"/>
      <c r="O18" s="37">
        <v>22</v>
      </c>
      <c r="P18" s="151">
        <v>5</v>
      </c>
      <c r="Q18" s="37" t="s">
        <v>946</v>
      </c>
      <c r="R18" s="154">
        <v>2</v>
      </c>
      <c r="S18" s="155">
        <v>28</v>
      </c>
      <c r="T18" s="32"/>
      <c r="U18" s="37">
        <v>11</v>
      </c>
      <c r="V18" s="37">
        <v>6</v>
      </c>
    </row>
    <row r="19" spans="1:22" ht="12.75" customHeight="1" x14ac:dyDescent="0.2">
      <c r="A19" s="20"/>
      <c r="B19" s="150"/>
      <c r="C19" s="37">
        <v>33</v>
      </c>
      <c r="D19" s="151">
        <v>6</v>
      </c>
      <c r="E19" s="37" t="s">
        <v>946</v>
      </c>
      <c r="F19" s="154">
        <v>3</v>
      </c>
      <c r="G19" s="155">
        <v>35</v>
      </c>
      <c r="H19" s="32"/>
      <c r="I19" s="155">
        <v>33</v>
      </c>
      <c r="J19" s="156">
        <v>5</v>
      </c>
      <c r="K19" s="37" t="s">
        <v>946</v>
      </c>
      <c r="L19" s="42">
        <v>1</v>
      </c>
      <c r="M19" s="37">
        <v>26</v>
      </c>
      <c r="N19" s="32"/>
      <c r="T19" s="32"/>
      <c r="U19" s="37">
        <v>12</v>
      </c>
      <c r="V19" s="37">
        <v>3</v>
      </c>
    </row>
    <row r="20" spans="1:22" ht="2.1" customHeight="1" x14ac:dyDescent="0.2">
      <c r="A20" s="157"/>
      <c r="B20" s="152"/>
      <c r="C20" s="152"/>
      <c r="D20" s="161"/>
      <c r="E20" s="152"/>
      <c r="F20" s="162"/>
      <c r="G20" s="152"/>
      <c r="H20" s="153"/>
      <c r="I20" s="152"/>
      <c r="J20" s="161"/>
      <c r="K20" s="152"/>
      <c r="L20" s="162"/>
      <c r="M20" s="152"/>
      <c r="N20" s="153"/>
      <c r="O20" s="152"/>
      <c r="P20" s="161"/>
      <c r="Q20" s="152"/>
      <c r="R20" s="162"/>
      <c r="S20" s="152"/>
      <c r="T20" s="153"/>
    </row>
    <row r="21" spans="1:22" ht="12.75" customHeight="1" x14ac:dyDescent="0.2">
      <c r="A21" s="20">
        <v>7</v>
      </c>
      <c r="B21" s="150"/>
      <c r="C21" s="37">
        <v>32</v>
      </c>
      <c r="D21" s="151">
        <v>5</v>
      </c>
      <c r="E21" s="37" t="s">
        <v>946</v>
      </c>
      <c r="F21" s="154">
        <v>4</v>
      </c>
      <c r="G21" s="37">
        <v>32</v>
      </c>
      <c r="H21" s="32"/>
      <c r="I21" s="37">
        <v>39</v>
      </c>
      <c r="J21" s="151">
        <v>3</v>
      </c>
      <c r="K21" s="37" t="s">
        <v>946</v>
      </c>
      <c r="L21" s="154">
        <v>2</v>
      </c>
      <c r="M21" s="155">
        <v>40</v>
      </c>
      <c r="N21" s="32"/>
      <c r="O21" s="155">
        <v>23</v>
      </c>
      <c r="P21" s="156">
        <v>2</v>
      </c>
      <c r="Q21" s="37" t="s">
        <v>946</v>
      </c>
      <c r="R21" s="41">
        <v>1</v>
      </c>
      <c r="S21" s="38">
        <v>22</v>
      </c>
      <c r="T21" s="32"/>
      <c r="U21" s="37">
        <v>13</v>
      </c>
      <c r="V21" s="37">
        <v>1</v>
      </c>
    </row>
    <row r="22" spans="1:22" ht="12.75" customHeight="1" x14ac:dyDescent="0.2">
      <c r="A22" s="20"/>
      <c r="B22" s="150"/>
      <c r="C22" s="37">
        <v>20</v>
      </c>
      <c r="D22" s="151">
        <v>6</v>
      </c>
      <c r="E22" s="37" t="s">
        <v>946</v>
      </c>
      <c r="F22" s="154">
        <v>3</v>
      </c>
      <c r="G22" s="155">
        <v>56</v>
      </c>
      <c r="H22" s="32"/>
      <c r="I22" s="37">
        <v>28</v>
      </c>
      <c r="J22" s="151">
        <v>4</v>
      </c>
      <c r="K22" s="37" t="s">
        <v>946</v>
      </c>
      <c r="L22" s="154">
        <v>1</v>
      </c>
      <c r="M22" s="155">
        <v>53</v>
      </c>
      <c r="N22" s="32"/>
      <c r="T22" s="32"/>
      <c r="U22" s="37">
        <v>14</v>
      </c>
      <c r="V22" s="37">
        <v>1</v>
      </c>
    </row>
    <row r="23" spans="1:22" ht="2.1" customHeight="1" x14ac:dyDescent="0.2">
      <c r="A23" s="157"/>
      <c r="B23" s="152"/>
      <c r="C23" s="152"/>
      <c r="D23" s="161"/>
      <c r="E23" s="152"/>
      <c r="F23" s="162"/>
      <c r="G23" s="152"/>
      <c r="H23" s="153"/>
      <c r="I23" s="152"/>
      <c r="J23" s="161"/>
      <c r="K23" s="152"/>
      <c r="L23" s="162"/>
      <c r="M23" s="152"/>
      <c r="N23" s="153"/>
      <c r="O23" s="152"/>
      <c r="P23" s="161"/>
      <c r="Q23" s="152"/>
      <c r="R23" s="162"/>
      <c r="S23" s="152"/>
      <c r="T23" s="153"/>
    </row>
    <row r="24" spans="1:22" ht="12.75" customHeight="1" x14ac:dyDescent="0.2">
      <c r="A24" s="20">
        <v>8</v>
      </c>
      <c r="B24" s="150"/>
      <c r="C24" s="37">
        <v>53</v>
      </c>
      <c r="D24" s="156">
        <v>5</v>
      </c>
      <c r="E24" s="37" t="s">
        <v>946</v>
      </c>
      <c r="F24" s="42">
        <v>4</v>
      </c>
      <c r="G24" s="37">
        <v>53</v>
      </c>
      <c r="H24" s="32"/>
      <c r="I24" s="155">
        <v>38</v>
      </c>
      <c r="J24" s="156">
        <v>5</v>
      </c>
      <c r="K24" s="37" t="s">
        <v>946</v>
      </c>
      <c r="L24" s="42">
        <v>2</v>
      </c>
      <c r="M24" s="37">
        <v>32</v>
      </c>
      <c r="N24" s="32"/>
      <c r="O24" s="37">
        <v>46</v>
      </c>
      <c r="P24" s="151">
        <v>5</v>
      </c>
      <c r="Q24" s="37" t="s">
        <v>946</v>
      </c>
      <c r="R24" s="154">
        <v>1</v>
      </c>
      <c r="S24" s="155">
        <v>70</v>
      </c>
      <c r="T24" s="32"/>
      <c r="U24" s="37">
        <v>15</v>
      </c>
      <c r="V24" s="37">
        <v>5</v>
      </c>
    </row>
    <row r="25" spans="1:22" ht="12.75" customHeight="1" x14ac:dyDescent="0.2">
      <c r="A25" s="20"/>
      <c r="B25" s="150"/>
      <c r="C25" s="155">
        <v>37</v>
      </c>
      <c r="D25" s="156">
        <v>6</v>
      </c>
      <c r="E25" s="37" t="s">
        <v>946</v>
      </c>
      <c r="F25" s="42">
        <v>3</v>
      </c>
      <c r="G25" s="37">
        <v>17</v>
      </c>
      <c r="H25" s="32"/>
      <c r="I25" s="37">
        <v>22</v>
      </c>
      <c r="J25" s="151">
        <v>6</v>
      </c>
      <c r="K25" s="37" t="s">
        <v>946</v>
      </c>
      <c r="L25" s="154">
        <v>1</v>
      </c>
      <c r="M25" s="155">
        <v>33</v>
      </c>
      <c r="N25" s="32"/>
      <c r="T25" s="32"/>
      <c r="U25" s="37">
        <v>16</v>
      </c>
      <c r="V25" s="37">
        <v>1</v>
      </c>
    </row>
    <row r="26" spans="1:22" ht="2.1" customHeight="1" x14ac:dyDescent="0.2">
      <c r="A26" s="157"/>
      <c r="B26" s="152"/>
      <c r="C26" s="152"/>
      <c r="D26" s="161"/>
      <c r="E26" s="152"/>
      <c r="F26" s="162"/>
      <c r="G26" s="152"/>
      <c r="H26" s="153"/>
      <c r="I26" s="152"/>
      <c r="J26" s="161"/>
      <c r="K26" s="152"/>
      <c r="L26" s="162"/>
      <c r="M26" s="152"/>
      <c r="N26" s="153"/>
      <c r="O26" s="152"/>
      <c r="P26" s="161"/>
      <c r="Q26" s="152"/>
      <c r="R26" s="162"/>
      <c r="S26" s="152"/>
      <c r="T26" s="153"/>
    </row>
    <row r="27" spans="1:22" ht="12.75" customHeight="1" x14ac:dyDescent="0.2">
      <c r="A27" s="20">
        <v>9</v>
      </c>
      <c r="B27" s="150"/>
      <c r="C27" s="37">
        <v>28</v>
      </c>
      <c r="D27" s="151">
        <v>5</v>
      </c>
      <c r="E27" s="37" t="s">
        <v>946</v>
      </c>
      <c r="F27" s="154">
        <v>4</v>
      </c>
      <c r="G27" s="155">
        <v>74</v>
      </c>
      <c r="H27" s="32"/>
      <c r="I27" s="155">
        <v>39</v>
      </c>
      <c r="J27" s="156">
        <v>4</v>
      </c>
      <c r="K27" s="37" t="s">
        <v>946</v>
      </c>
      <c r="L27" s="42">
        <v>2</v>
      </c>
      <c r="M27" s="37">
        <v>38</v>
      </c>
      <c r="N27" s="32"/>
      <c r="O27" s="37">
        <v>22</v>
      </c>
      <c r="P27" s="151">
        <v>4</v>
      </c>
      <c r="Q27" s="37" t="s">
        <v>946</v>
      </c>
      <c r="R27" s="154">
        <v>1</v>
      </c>
      <c r="S27" s="155">
        <v>25</v>
      </c>
      <c r="T27" s="32"/>
      <c r="U27" s="37">
        <v>17</v>
      </c>
      <c r="V27" s="37">
        <v>1</v>
      </c>
    </row>
    <row r="28" spans="1:22" ht="12.75" customHeight="1" x14ac:dyDescent="0.2">
      <c r="A28" s="20"/>
      <c r="B28" s="150"/>
      <c r="C28" s="155">
        <v>44</v>
      </c>
      <c r="D28" s="156">
        <v>6</v>
      </c>
      <c r="E28" s="37" t="s">
        <v>946</v>
      </c>
      <c r="F28" s="42">
        <v>3</v>
      </c>
      <c r="G28" s="37">
        <v>26</v>
      </c>
      <c r="H28" s="32"/>
      <c r="I28" s="37">
        <v>41</v>
      </c>
      <c r="J28" s="151">
        <v>6</v>
      </c>
      <c r="K28" s="37" t="s">
        <v>946</v>
      </c>
      <c r="L28" s="154">
        <v>1</v>
      </c>
      <c r="M28" s="155">
        <v>54</v>
      </c>
      <c r="N28" s="32"/>
      <c r="T28" s="32"/>
      <c r="U28" s="37">
        <v>18</v>
      </c>
      <c r="V28" s="37">
        <v>2</v>
      </c>
    </row>
    <row r="29" spans="1:22" ht="2.1" customHeight="1" x14ac:dyDescent="0.2">
      <c r="A29" s="157"/>
      <c r="B29" s="152"/>
      <c r="C29" s="152"/>
      <c r="D29" s="161"/>
      <c r="E29" s="152"/>
      <c r="F29" s="162"/>
      <c r="G29" s="152"/>
      <c r="H29" s="153"/>
      <c r="I29" s="152"/>
      <c r="J29" s="161"/>
      <c r="K29" s="152"/>
      <c r="L29" s="162"/>
      <c r="M29" s="152"/>
      <c r="N29" s="153"/>
      <c r="O29" s="152"/>
      <c r="P29" s="161"/>
      <c r="Q29" s="152"/>
      <c r="R29" s="162"/>
      <c r="S29" s="152"/>
      <c r="T29" s="153"/>
    </row>
    <row r="30" spans="1:22" ht="12.75" customHeight="1" x14ac:dyDescent="0.2">
      <c r="A30" s="20">
        <v>10</v>
      </c>
      <c r="B30" s="150"/>
      <c r="C30" s="37">
        <v>49</v>
      </c>
      <c r="D30" s="151">
        <v>5</v>
      </c>
      <c r="E30" s="37" t="s">
        <v>946</v>
      </c>
      <c r="F30" s="154">
        <v>4</v>
      </c>
      <c r="G30" s="155">
        <v>64</v>
      </c>
      <c r="H30" s="32"/>
      <c r="I30" s="37">
        <v>39</v>
      </c>
      <c r="J30" s="151">
        <v>3</v>
      </c>
      <c r="K30" s="37" t="s">
        <v>946</v>
      </c>
      <c r="L30" s="154">
        <v>2</v>
      </c>
      <c r="M30" s="155">
        <v>64</v>
      </c>
      <c r="N30" s="32"/>
      <c r="O30" s="37">
        <v>45</v>
      </c>
      <c r="P30" s="151">
        <v>2</v>
      </c>
      <c r="Q30" s="37" t="s">
        <v>946</v>
      </c>
      <c r="R30" s="154">
        <v>1</v>
      </c>
      <c r="S30" s="155">
        <v>60</v>
      </c>
      <c r="T30" s="32"/>
      <c r="U30" s="37">
        <v>19</v>
      </c>
      <c r="V30" s="37">
        <v>6</v>
      </c>
    </row>
    <row r="31" spans="1:22" ht="12.75" customHeight="1" x14ac:dyDescent="0.2">
      <c r="A31" s="20"/>
      <c r="B31" s="150"/>
      <c r="C31" s="37">
        <v>40</v>
      </c>
      <c r="D31" s="151">
        <v>6</v>
      </c>
      <c r="E31" s="37" t="s">
        <v>946</v>
      </c>
      <c r="F31" s="154">
        <v>3</v>
      </c>
      <c r="G31" s="155">
        <v>52</v>
      </c>
      <c r="H31" s="32"/>
      <c r="I31" s="37">
        <v>31</v>
      </c>
      <c r="J31" s="151">
        <v>4</v>
      </c>
      <c r="K31" s="37" t="s">
        <v>946</v>
      </c>
      <c r="L31" s="154">
        <v>1</v>
      </c>
      <c r="M31" s="155">
        <v>43</v>
      </c>
      <c r="N31" s="32"/>
      <c r="T31" s="32"/>
      <c r="U31" s="37">
        <v>20</v>
      </c>
      <c r="V31" s="37">
        <v>3</v>
      </c>
    </row>
    <row r="32" spans="1:22" ht="2.1" customHeight="1" x14ac:dyDescent="0.2">
      <c r="A32" s="157"/>
      <c r="B32" s="152"/>
      <c r="C32" s="152"/>
      <c r="D32" s="161"/>
      <c r="E32" s="152"/>
      <c r="F32" s="162"/>
      <c r="G32" s="152"/>
      <c r="H32" s="153"/>
      <c r="I32" s="152"/>
      <c r="J32" s="161"/>
      <c r="K32" s="152"/>
      <c r="L32" s="162"/>
      <c r="M32" s="152"/>
      <c r="N32" s="153"/>
      <c r="O32" s="152"/>
      <c r="P32" s="161"/>
      <c r="Q32" s="152"/>
      <c r="R32" s="162"/>
      <c r="S32" s="152"/>
      <c r="T32" s="153"/>
    </row>
    <row r="33" spans="1:22" ht="12.75" customHeight="1" x14ac:dyDescent="0.2">
      <c r="A33" s="20">
        <v>11</v>
      </c>
      <c r="B33" s="150"/>
      <c r="C33" s="37">
        <v>34</v>
      </c>
      <c r="D33" s="151">
        <v>5</v>
      </c>
      <c r="E33" s="37" t="s">
        <v>946</v>
      </c>
      <c r="F33" s="154">
        <v>4</v>
      </c>
      <c r="G33" s="155">
        <v>39</v>
      </c>
      <c r="H33" s="32"/>
      <c r="I33" s="155">
        <v>35</v>
      </c>
      <c r="J33" s="156">
        <v>4</v>
      </c>
      <c r="K33" s="37" t="s">
        <v>946</v>
      </c>
      <c r="L33" s="42">
        <v>2</v>
      </c>
      <c r="M33" s="37">
        <v>29</v>
      </c>
      <c r="N33" s="32"/>
      <c r="O33" s="155">
        <v>46</v>
      </c>
      <c r="P33" s="156">
        <v>6</v>
      </c>
      <c r="Q33" s="37" t="s">
        <v>946</v>
      </c>
      <c r="R33" s="42">
        <v>4</v>
      </c>
      <c r="S33" s="37">
        <v>18</v>
      </c>
      <c r="T33" s="32"/>
      <c r="U33" s="37">
        <v>21</v>
      </c>
      <c r="V33" s="37">
        <v>2</v>
      </c>
    </row>
    <row r="34" spans="1:22" ht="12.75" customHeight="1" x14ac:dyDescent="0.2">
      <c r="A34" s="20"/>
      <c r="B34" s="150"/>
      <c r="C34" s="155">
        <v>52</v>
      </c>
      <c r="D34" s="156">
        <v>6</v>
      </c>
      <c r="E34" s="37" t="s">
        <v>946</v>
      </c>
      <c r="F34" s="42">
        <v>3</v>
      </c>
      <c r="G34" s="37">
        <v>48</v>
      </c>
      <c r="H34" s="32"/>
      <c r="I34" s="155">
        <v>30</v>
      </c>
      <c r="J34" s="156">
        <v>6</v>
      </c>
      <c r="K34" s="37" t="s">
        <v>946</v>
      </c>
      <c r="L34" s="42">
        <v>1</v>
      </c>
      <c r="M34" s="37">
        <v>17</v>
      </c>
      <c r="N34" s="32"/>
      <c r="T34" s="32"/>
      <c r="U34" s="37">
        <v>22</v>
      </c>
      <c r="V34" s="37">
        <v>3</v>
      </c>
    </row>
    <row r="35" spans="1:22" ht="2.1" customHeight="1" x14ac:dyDescent="0.2">
      <c r="A35" s="157"/>
      <c r="B35" s="152"/>
      <c r="C35" s="152"/>
      <c r="D35" s="161"/>
      <c r="E35" s="152"/>
      <c r="F35" s="162"/>
      <c r="G35" s="152"/>
      <c r="H35" s="153"/>
      <c r="I35" s="152"/>
      <c r="J35" s="161"/>
      <c r="K35" s="152"/>
      <c r="L35" s="162"/>
      <c r="M35" s="152"/>
      <c r="N35" s="153"/>
      <c r="O35" s="152"/>
      <c r="P35" s="161"/>
      <c r="Q35" s="152"/>
      <c r="R35" s="162"/>
      <c r="S35" s="152"/>
      <c r="T35" s="153"/>
      <c r="U35"/>
      <c r="V35"/>
    </row>
    <row r="36" spans="1:22" ht="12.75" customHeight="1" x14ac:dyDescent="0.2">
      <c r="A36" s="20">
        <v>12</v>
      </c>
      <c r="B36" s="150"/>
      <c r="C36" s="37">
        <v>25</v>
      </c>
      <c r="D36" s="151">
        <v>5</v>
      </c>
      <c r="E36" s="37" t="s">
        <v>946</v>
      </c>
      <c r="F36" s="154">
        <v>4</v>
      </c>
      <c r="G36" s="155">
        <v>42</v>
      </c>
      <c r="H36" s="32"/>
      <c r="I36" s="155">
        <v>50</v>
      </c>
      <c r="J36" s="156">
        <v>3</v>
      </c>
      <c r="K36" s="37" t="s">
        <v>946</v>
      </c>
      <c r="L36" s="42">
        <v>2</v>
      </c>
      <c r="M36" s="37">
        <v>33</v>
      </c>
      <c r="N36" s="32"/>
      <c r="O36" s="37">
        <v>25</v>
      </c>
      <c r="P36" s="151">
        <v>4</v>
      </c>
      <c r="Q36" s="37" t="s">
        <v>946</v>
      </c>
      <c r="R36" s="154">
        <v>3</v>
      </c>
      <c r="S36" s="155">
        <v>36</v>
      </c>
      <c r="T36" s="32"/>
      <c r="U36" s="37">
        <v>23</v>
      </c>
      <c r="V36" s="37">
        <v>2</v>
      </c>
    </row>
    <row r="37" spans="1:22" ht="12.75" customHeight="1" x14ac:dyDescent="0.2">
      <c r="A37" s="20"/>
      <c r="B37" s="150"/>
      <c r="C37" s="37">
        <v>37</v>
      </c>
      <c r="D37" s="151">
        <v>6</v>
      </c>
      <c r="E37" s="37" t="s">
        <v>946</v>
      </c>
      <c r="F37" s="154">
        <v>3</v>
      </c>
      <c r="G37" s="155">
        <v>55</v>
      </c>
      <c r="H37" s="32"/>
      <c r="I37" s="155">
        <v>31</v>
      </c>
      <c r="J37" s="156">
        <v>4</v>
      </c>
      <c r="K37" s="37" t="s">
        <v>946</v>
      </c>
      <c r="L37" s="42">
        <v>1</v>
      </c>
      <c r="M37" s="37">
        <v>20</v>
      </c>
      <c r="N37" s="32"/>
      <c r="T37" s="32"/>
      <c r="U37" s="37">
        <v>24</v>
      </c>
      <c r="V37" s="37">
        <v>2</v>
      </c>
    </row>
    <row r="38" spans="1:22" ht="2.1" customHeight="1" x14ac:dyDescent="0.2">
      <c r="A38" s="157"/>
      <c r="B38" s="152"/>
      <c r="C38" s="152"/>
      <c r="D38" s="161"/>
      <c r="E38" s="152"/>
      <c r="F38" s="162"/>
      <c r="G38" s="152"/>
      <c r="H38" s="153"/>
      <c r="I38" s="152"/>
      <c r="J38" s="161"/>
      <c r="K38" s="152"/>
      <c r="L38" s="162"/>
      <c r="M38" s="152"/>
      <c r="N38" s="153"/>
      <c r="O38" s="152"/>
      <c r="P38" s="161"/>
      <c r="Q38" s="152"/>
      <c r="R38" s="162"/>
      <c r="S38" s="152"/>
      <c r="T38" s="153"/>
    </row>
    <row r="39" spans="1:22" ht="12.75" customHeight="1" x14ac:dyDescent="0.2">
      <c r="A39" s="20">
        <v>13</v>
      </c>
      <c r="B39" s="150"/>
      <c r="C39" s="37">
        <v>39</v>
      </c>
      <c r="D39" s="151">
        <v>5</v>
      </c>
      <c r="E39" s="37" t="s">
        <v>946</v>
      </c>
      <c r="F39" s="154">
        <v>4</v>
      </c>
      <c r="G39" s="155">
        <v>57</v>
      </c>
      <c r="H39" s="32"/>
      <c r="I39" s="37">
        <v>48</v>
      </c>
      <c r="J39" s="151">
        <v>3</v>
      </c>
      <c r="K39" s="37" t="s">
        <v>946</v>
      </c>
      <c r="L39" s="154">
        <v>2</v>
      </c>
      <c r="M39" s="155">
        <v>67</v>
      </c>
      <c r="N39" s="32"/>
      <c r="O39" s="37">
        <v>27</v>
      </c>
      <c r="P39" s="151">
        <v>2</v>
      </c>
      <c r="Q39" s="37" t="s">
        <v>946</v>
      </c>
      <c r="R39" s="154">
        <v>1</v>
      </c>
      <c r="S39" s="155">
        <v>37</v>
      </c>
      <c r="T39" s="32"/>
      <c r="U39" s="37">
        <v>25</v>
      </c>
      <c r="V39" s="37">
        <v>5</v>
      </c>
    </row>
    <row r="40" spans="1:22" ht="12.75" customHeight="1" x14ac:dyDescent="0.2">
      <c r="A40" s="20"/>
      <c r="B40" s="150"/>
      <c r="C40" s="37">
        <v>26</v>
      </c>
      <c r="D40" s="151">
        <v>6</v>
      </c>
      <c r="E40" s="37" t="s">
        <v>946</v>
      </c>
      <c r="F40" s="154">
        <v>3</v>
      </c>
      <c r="G40" s="155">
        <v>29</v>
      </c>
      <c r="H40" s="32"/>
      <c r="I40" s="37">
        <v>31</v>
      </c>
      <c r="J40" s="151">
        <v>4</v>
      </c>
      <c r="K40" s="37" t="s">
        <v>946</v>
      </c>
      <c r="L40" s="154">
        <v>1</v>
      </c>
      <c r="M40" s="155">
        <v>52</v>
      </c>
      <c r="N40" s="32"/>
      <c r="T40" s="32"/>
      <c r="U40" s="37">
        <v>26</v>
      </c>
      <c r="V40" s="37">
        <v>2</v>
      </c>
    </row>
    <row r="41" spans="1:22" ht="2.1" customHeight="1" x14ac:dyDescent="0.2">
      <c r="A41" s="157"/>
      <c r="B41" s="152"/>
      <c r="C41" s="152"/>
      <c r="D41" s="161"/>
      <c r="E41" s="152"/>
      <c r="F41" s="162"/>
      <c r="G41" s="152"/>
      <c r="H41" s="153"/>
      <c r="I41" s="152"/>
      <c r="J41" s="161"/>
      <c r="K41" s="152"/>
      <c r="L41" s="162"/>
      <c r="M41" s="152"/>
      <c r="N41" s="153"/>
      <c r="O41" s="152"/>
      <c r="P41" s="161"/>
      <c r="Q41" s="152"/>
      <c r="R41" s="162"/>
      <c r="S41" s="152"/>
      <c r="T41" s="153"/>
    </row>
    <row r="42" spans="1:22" ht="12.75" customHeight="1" x14ac:dyDescent="0.2">
      <c r="A42" s="20">
        <v>14</v>
      </c>
      <c r="B42" s="150"/>
      <c r="C42" s="155">
        <v>46</v>
      </c>
      <c r="D42" s="156">
        <v>5</v>
      </c>
      <c r="E42" s="37" t="s">
        <v>946</v>
      </c>
      <c r="F42" s="42">
        <v>4</v>
      </c>
      <c r="G42" s="37">
        <v>25</v>
      </c>
      <c r="H42" s="32"/>
      <c r="I42" s="155">
        <v>38</v>
      </c>
      <c r="J42" s="156">
        <v>3</v>
      </c>
      <c r="K42" s="37" t="s">
        <v>946</v>
      </c>
      <c r="L42" s="42">
        <v>2</v>
      </c>
      <c r="M42" s="37">
        <v>23</v>
      </c>
      <c r="N42" s="32"/>
      <c r="O42" s="37">
        <v>27</v>
      </c>
      <c r="P42" s="151">
        <v>3</v>
      </c>
      <c r="Q42" s="37" t="s">
        <v>946</v>
      </c>
      <c r="R42" s="154">
        <v>1</v>
      </c>
      <c r="S42" s="155">
        <v>42</v>
      </c>
      <c r="T42" s="32"/>
      <c r="U42" s="37">
        <v>27</v>
      </c>
      <c r="V42" s="37">
        <v>2</v>
      </c>
    </row>
    <row r="43" spans="1:22" ht="12.75" customHeight="1" x14ac:dyDescent="0.2">
      <c r="A43" s="20"/>
      <c r="B43" s="150"/>
      <c r="C43" s="37">
        <v>55</v>
      </c>
      <c r="D43" s="151">
        <v>6</v>
      </c>
      <c r="E43" s="37" t="s">
        <v>946</v>
      </c>
      <c r="F43" s="154">
        <v>3</v>
      </c>
      <c r="G43" s="155">
        <v>56</v>
      </c>
      <c r="H43" s="32"/>
      <c r="I43" s="37">
        <v>43</v>
      </c>
      <c r="J43" s="159">
        <v>5</v>
      </c>
      <c r="K43" s="37" t="s">
        <v>946</v>
      </c>
      <c r="L43" s="154">
        <v>1</v>
      </c>
      <c r="M43" s="155">
        <v>49</v>
      </c>
      <c r="N43" s="32"/>
      <c r="T43" s="32"/>
      <c r="U43" s="37">
        <v>28</v>
      </c>
      <c r="V43" s="37">
        <v>2</v>
      </c>
    </row>
    <row r="44" spans="1:22" ht="2.1" customHeight="1" x14ac:dyDescent="0.2">
      <c r="A44" s="157"/>
      <c r="B44" s="152"/>
      <c r="C44" s="152"/>
      <c r="D44" s="161"/>
      <c r="E44" s="152"/>
      <c r="F44" s="162"/>
      <c r="G44" s="152"/>
      <c r="H44" s="153"/>
      <c r="I44" s="152"/>
      <c r="J44" s="161"/>
      <c r="K44" s="152"/>
      <c r="L44" s="162"/>
      <c r="M44" s="152"/>
      <c r="N44" s="153"/>
      <c r="O44" s="152"/>
      <c r="P44" s="161"/>
      <c r="Q44" s="152"/>
      <c r="R44" s="162"/>
      <c r="S44" s="152"/>
      <c r="T44" s="153"/>
    </row>
    <row r="45" spans="1:22" ht="12.75" customHeight="1" x14ac:dyDescent="0.2">
      <c r="A45" s="20">
        <v>15</v>
      </c>
      <c r="B45" s="150"/>
      <c r="C45" s="155">
        <v>74</v>
      </c>
      <c r="D45" s="156">
        <v>5</v>
      </c>
      <c r="E45" s="37" t="s">
        <v>946</v>
      </c>
      <c r="F45" s="42">
        <v>4</v>
      </c>
      <c r="G45" s="37">
        <v>24</v>
      </c>
      <c r="H45" s="32"/>
      <c r="I45" s="155">
        <v>59</v>
      </c>
      <c r="J45" s="156">
        <v>5</v>
      </c>
      <c r="K45" s="37" t="s">
        <v>946</v>
      </c>
      <c r="L45" s="42">
        <v>2</v>
      </c>
      <c r="M45" s="37">
        <v>13</v>
      </c>
      <c r="N45" s="32"/>
      <c r="O45" s="155">
        <v>58</v>
      </c>
      <c r="P45" s="156">
        <v>5</v>
      </c>
      <c r="Q45" s="37" t="s">
        <v>946</v>
      </c>
      <c r="R45" s="42">
        <v>1</v>
      </c>
      <c r="S45" s="37">
        <v>34</v>
      </c>
      <c r="T45" s="32"/>
      <c r="U45" s="37">
        <v>29</v>
      </c>
      <c r="V45" s="37">
        <v>2</v>
      </c>
    </row>
    <row r="46" spans="1:22" ht="12.75" customHeight="1" x14ac:dyDescent="0.2">
      <c r="A46" s="20"/>
      <c r="B46" s="150"/>
      <c r="C46" s="155">
        <v>36</v>
      </c>
      <c r="D46" s="156">
        <v>6</v>
      </c>
      <c r="E46" s="37" t="s">
        <v>946</v>
      </c>
      <c r="F46" s="42">
        <v>3</v>
      </c>
      <c r="G46" s="37">
        <v>31</v>
      </c>
      <c r="H46" s="32"/>
      <c r="I46" s="37">
        <v>49</v>
      </c>
      <c r="J46" s="151">
        <v>6</v>
      </c>
      <c r="K46" s="37" t="s">
        <v>946</v>
      </c>
      <c r="L46" s="154">
        <v>1</v>
      </c>
      <c r="M46" s="155">
        <v>60</v>
      </c>
      <c r="N46" s="32"/>
      <c r="T46" s="32"/>
      <c r="U46" s="37">
        <v>30</v>
      </c>
      <c r="V46" s="37">
        <v>1</v>
      </c>
    </row>
    <row r="47" spans="1:22" ht="2.1" customHeight="1" x14ac:dyDescent="0.2">
      <c r="A47" s="157"/>
      <c r="B47" s="152"/>
      <c r="C47" s="152"/>
      <c r="D47" s="161"/>
      <c r="E47" s="152"/>
      <c r="F47" s="162"/>
      <c r="G47" s="152"/>
      <c r="H47" s="153"/>
      <c r="I47" s="152"/>
      <c r="J47" s="161"/>
      <c r="K47" s="152"/>
      <c r="L47" s="162"/>
      <c r="M47" s="152"/>
      <c r="N47" s="153"/>
      <c r="O47" s="152"/>
      <c r="P47" s="161"/>
      <c r="Q47" s="152"/>
      <c r="R47" s="162"/>
      <c r="S47" s="152"/>
      <c r="T47" s="153"/>
    </row>
    <row r="48" spans="1:22" ht="12.75" customHeight="1" x14ac:dyDescent="0.2">
      <c r="A48" s="20">
        <v>16</v>
      </c>
      <c r="B48" s="150"/>
      <c r="C48" s="37">
        <v>36</v>
      </c>
      <c r="D48" s="151">
        <v>5</v>
      </c>
      <c r="E48" s="37" t="s">
        <v>946</v>
      </c>
      <c r="F48" s="154">
        <v>4</v>
      </c>
      <c r="G48" s="155">
        <v>60</v>
      </c>
      <c r="H48" s="32"/>
      <c r="I48" s="37">
        <v>37</v>
      </c>
      <c r="J48" s="151">
        <v>3</v>
      </c>
      <c r="K48" s="37" t="s">
        <v>946</v>
      </c>
      <c r="L48" s="154">
        <v>2</v>
      </c>
      <c r="M48" s="155">
        <v>55</v>
      </c>
      <c r="N48" s="32"/>
      <c r="O48" s="37">
        <v>16</v>
      </c>
      <c r="P48" s="151">
        <v>2</v>
      </c>
      <c r="Q48" s="37" t="s">
        <v>946</v>
      </c>
      <c r="R48" s="154">
        <v>1</v>
      </c>
      <c r="S48" s="155">
        <v>56</v>
      </c>
      <c r="T48" s="32"/>
      <c r="U48" s="37">
        <v>31</v>
      </c>
      <c r="V48" s="37">
        <v>4</v>
      </c>
    </row>
    <row r="49" spans="1:22" ht="12.75" customHeight="1" x14ac:dyDescent="0.2">
      <c r="A49" s="20"/>
      <c r="B49" s="150"/>
      <c r="C49" s="37">
        <v>29</v>
      </c>
      <c r="D49" s="151">
        <v>6</v>
      </c>
      <c r="E49" s="37" t="s">
        <v>946</v>
      </c>
      <c r="F49" s="154">
        <v>3</v>
      </c>
      <c r="G49" s="155">
        <v>40</v>
      </c>
      <c r="H49" s="32"/>
      <c r="I49" s="37">
        <v>26</v>
      </c>
      <c r="J49" s="151">
        <v>4</v>
      </c>
      <c r="K49" s="37" t="s">
        <v>946</v>
      </c>
      <c r="L49" s="154">
        <v>1</v>
      </c>
      <c r="M49" s="155">
        <v>42</v>
      </c>
      <c r="N49" s="32"/>
      <c r="T49" s="32"/>
      <c r="U49" s="37">
        <v>32</v>
      </c>
      <c r="V49" s="37">
        <v>4</v>
      </c>
    </row>
    <row r="50" spans="1:22" ht="2.1" customHeight="1" x14ac:dyDescent="0.2">
      <c r="A50" s="157"/>
      <c r="B50" s="152"/>
      <c r="C50" s="152"/>
      <c r="D50" s="161"/>
      <c r="E50" s="152"/>
      <c r="F50" s="162"/>
      <c r="G50" s="152"/>
      <c r="H50" s="153"/>
      <c r="I50" s="152"/>
      <c r="J50" s="161"/>
      <c r="K50" s="152"/>
      <c r="L50" s="162"/>
      <c r="M50" s="152"/>
      <c r="N50" s="153"/>
      <c r="O50" s="152"/>
      <c r="P50" s="161"/>
      <c r="Q50" s="152"/>
      <c r="R50" s="162"/>
      <c r="S50" s="152"/>
      <c r="T50" s="153"/>
    </row>
    <row r="51" spans="1:22" ht="12.75" customHeight="1" x14ac:dyDescent="0.2">
      <c r="A51" s="20">
        <v>17</v>
      </c>
      <c r="B51" s="150"/>
      <c r="C51" s="155">
        <v>41</v>
      </c>
      <c r="D51" s="156">
        <v>5</v>
      </c>
      <c r="E51" s="37" t="s">
        <v>946</v>
      </c>
      <c r="F51" s="41">
        <v>4</v>
      </c>
      <c r="G51" s="37">
        <v>36</v>
      </c>
      <c r="H51" s="32"/>
      <c r="I51" s="37">
        <v>14</v>
      </c>
      <c r="J51" s="159">
        <v>5</v>
      </c>
      <c r="K51" s="37" t="s">
        <v>946</v>
      </c>
      <c r="L51" s="154">
        <v>2</v>
      </c>
      <c r="M51" s="155">
        <v>58</v>
      </c>
      <c r="N51" s="32"/>
      <c r="O51" s="37">
        <v>21</v>
      </c>
      <c r="P51" s="159">
        <v>2</v>
      </c>
      <c r="Q51" s="38" t="s">
        <v>946</v>
      </c>
      <c r="R51" s="154">
        <v>1</v>
      </c>
      <c r="S51" s="155">
        <v>45</v>
      </c>
      <c r="T51" s="32"/>
      <c r="U51" s="37">
        <v>33</v>
      </c>
      <c r="V51" s="37">
        <v>1</v>
      </c>
    </row>
    <row r="52" spans="1:22" ht="12.75" customHeight="1" x14ac:dyDescent="0.2">
      <c r="A52" s="20"/>
      <c r="B52" s="150"/>
      <c r="C52" s="155">
        <v>42</v>
      </c>
      <c r="D52" s="156">
        <v>6</v>
      </c>
      <c r="E52" s="37" t="s">
        <v>946</v>
      </c>
      <c r="F52" s="41">
        <v>3</v>
      </c>
      <c r="G52" s="37">
        <v>18</v>
      </c>
      <c r="H52" s="32"/>
      <c r="I52" s="37">
        <v>44</v>
      </c>
      <c r="J52" s="159">
        <v>6</v>
      </c>
      <c r="K52" s="37" t="s">
        <v>946</v>
      </c>
      <c r="L52" s="154">
        <v>1</v>
      </c>
      <c r="M52" s="155">
        <v>44</v>
      </c>
      <c r="N52" s="32"/>
      <c r="T52" s="32"/>
      <c r="U52" s="37">
        <v>34</v>
      </c>
      <c r="V52" s="37">
        <v>6</v>
      </c>
    </row>
    <row r="53" spans="1:22" ht="2.1" customHeight="1" x14ac:dyDescent="0.2">
      <c r="A53" s="157"/>
      <c r="B53" s="152"/>
      <c r="C53" s="152"/>
      <c r="D53" s="161"/>
      <c r="E53" s="152"/>
      <c r="F53" s="162"/>
      <c r="G53" s="152"/>
      <c r="H53" s="153"/>
      <c r="I53" s="152"/>
      <c r="J53" s="161"/>
      <c r="K53" s="152"/>
      <c r="L53" s="162"/>
      <c r="M53" s="152"/>
      <c r="N53" s="153"/>
      <c r="O53" s="152"/>
      <c r="P53" s="161"/>
      <c r="Q53" s="152"/>
      <c r="R53" s="162"/>
      <c r="S53" s="152"/>
      <c r="T53" s="153"/>
    </row>
    <row r="54" spans="1:22" ht="12.75" customHeight="1" x14ac:dyDescent="0.2">
      <c r="A54" s="20">
        <v>18</v>
      </c>
      <c r="B54" s="150"/>
      <c r="C54" s="37">
        <v>27</v>
      </c>
      <c r="D54" s="151">
        <v>5</v>
      </c>
      <c r="E54" s="37" t="s">
        <v>946</v>
      </c>
      <c r="F54" s="154">
        <v>4</v>
      </c>
      <c r="G54" s="155">
        <v>29</v>
      </c>
      <c r="H54" s="32"/>
      <c r="I54" s="37">
        <v>27</v>
      </c>
      <c r="J54" s="159">
        <v>3</v>
      </c>
      <c r="K54" s="37" t="s">
        <v>946</v>
      </c>
      <c r="L54" s="154">
        <v>2</v>
      </c>
      <c r="M54" s="155">
        <v>94</v>
      </c>
      <c r="N54" s="32"/>
      <c r="O54" s="37">
        <v>20</v>
      </c>
      <c r="P54" s="159">
        <v>4</v>
      </c>
      <c r="Q54" s="37" t="s">
        <v>946</v>
      </c>
      <c r="R54" s="154">
        <v>2</v>
      </c>
      <c r="S54" s="155">
        <v>46</v>
      </c>
      <c r="T54" s="32"/>
    </row>
    <row r="55" spans="1:22" ht="12.75" customHeight="1" x14ac:dyDescent="0.2">
      <c r="A55" s="20"/>
      <c r="B55" s="150"/>
      <c r="C55" s="37">
        <v>15</v>
      </c>
      <c r="D55" s="151">
        <v>6</v>
      </c>
      <c r="E55" s="37" t="s">
        <v>946</v>
      </c>
      <c r="F55" s="154">
        <v>3</v>
      </c>
      <c r="G55" s="155">
        <v>41</v>
      </c>
      <c r="H55" s="32"/>
      <c r="I55" s="155">
        <v>38</v>
      </c>
      <c r="J55" s="156">
        <v>4</v>
      </c>
      <c r="K55" s="38" t="s">
        <v>946</v>
      </c>
      <c r="L55" s="41">
        <v>1</v>
      </c>
      <c r="M55" s="37">
        <v>35</v>
      </c>
      <c r="N55" s="32"/>
      <c r="T55" s="32"/>
    </row>
    <row r="56" spans="1:22" ht="2.1" customHeight="1" x14ac:dyDescent="0.2">
      <c r="A56" s="157"/>
      <c r="B56" s="152"/>
      <c r="C56" s="152"/>
      <c r="D56" s="161"/>
      <c r="E56" s="152"/>
      <c r="F56" s="162"/>
      <c r="G56" s="152"/>
      <c r="H56" s="153"/>
      <c r="I56" s="152"/>
      <c r="J56" s="161"/>
      <c r="K56" s="152"/>
      <c r="L56" s="162"/>
      <c r="M56" s="152"/>
      <c r="N56" s="153"/>
      <c r="O56" s="152"/>
      <c r="P56" s="161"/>
      <c r="Q56" s="152"/>
      <c r="R56" s="162"/>
      <c r="S56" s="152"/>
      <c r="T56" s="153"/>
    </row>
    <row r="57" spans="1:22" ht="12.75" customHeight="1" x14ac:dyDescent="0.2">
      <c r="A57" s="20">
        <v>19</v>
      </c>
      <c r="B57" s="150"/>
      <c r="C57" s="37">
        <v>35</v>
      </c>
      <c r="D57" s="151">
        <v>5</v>
      </c>
      <c r="E57" s="37" t="s">
        <v>946</v>
      </c>
      <c r="F57" s="154">
        <v>4</v>
      </c>
      <c r="G57" s="155">
        <v>47</v>
      </c>
      <c r="H57" s="32"/>
      <c r="I57" s="37">
        <v>35</v>
      </c>
      <c r="J57" s="151">
        <v>4</v>
      </c>
      <c r="K57" s="37" t="s">
        <v>946</v>
      </c>
      <c r="L57" s="42">
        <v>2</v>
      </c>
      <c r="M57" s="37">
        <v>35</v>
      </c>
      <c r="N57" s="32"/>
      <c r="O57" s="155">
        <v>67</v>
      </c>
      <c r="P57" s="156">
        <v>6</v>
      </c>
      <c r="Q57" s="37" t="s">
        <v>946</v>
      </c>
      <c r="R57" s="42">
        <v>2</v>
      </c>
      <c r="S57" s="37">
        <v>34</v>
      </c>
      <c r="T57" s="32"/>
    </row>
    <row r="58" spans="1:22" ht="12.75" customHeight="1" x14ac:dyDescent="0.2">
      <c r="A58" s="20"/>
      <c r="B58" s="150"/>
      <c r="C58" s="155">
        <v>46</v>
      </c>
      <c r="D58" s="156">
        <v>6</v>
      </c>
      <c r="E58" s="37" t="s">
        <v>946</v>
      </c>
      <c r="F58" s="42">
        <v>3</v>
      </c>
      <c r="G58" s="37">
        <v>35</v>
      </c>
      <c r="H58" s="32"/>
      <c r="I58" s="37">
        <v>52</v>
      </c>
      <c r="J58" s="156">
        <v>6</v>
      </c>
      <c r="K58" s="37" t="s">
        <v>946</v>
      </c>
      <c r="L58" s="42">
        <v>1</v>
      </c>
      <c r="M58" s="37">
        <v>36</v>
      </c>
      <c r="N58" s="32"/>
      <c r="T58" s="32"/>
    </row>
    <row r="59" spans="1:22" ht="2.1" customHeight="1" x14ac:dyDescent="0.2">
      <c r="A59" s="157"/>
      <c r="B59" s="152"/>
      <c r="C59" s="152"/>
      <c r="D59" s="161"/>
      <c r="E59" s="152"/>
      <c r="F59" s="162"/>
      <c r="G59" s="152"/>
      <c r="H59" s="153"/>
      <c r="I59" s="152"/>
      <c r="J59" s="161"/>
      <c r="K59" s="152"/>
      <c r="L59" s="162"/>
      <c r="M59" s="152"/>
      <c r="N59" s="153"/>
      <c r="O59" s="152"/>
      <c r="P59" s="161"/>
      <c r="Q59" s="152"/>
      <c r="R59" s="162"/>
      <c r="S59" s="152"/>
      <c r="T59" s="153"/>
    </row>
    <row r="60" spans="1:22" ht="12.75" customHeight="1" x14ac:dyDescent="0.2">
      <c r="A60" s="20">
        <v>20</v>
      </c>
      <c r="B60" s="150"/>
      <c r="C60" s="37">
        <v>30</v>
      </c>
      <c r="D60" s="151">
        <v>5</v>
      </c>
      <c r="E60" s="37" t="s">
        <v>946</v>
      </c>
      <c r="F60" s="154">
        <v>4</v>
      </c>
      <c r="G60" s="160">
        <v>63</v>
      </c>
      <c r="H60" s="32"/>
      <c r="I60" s="160">
        <v>45</v>
      </c>
      <c r="J60" s="156">
        <v>3</v>
      </c>
      <c r="K60" s="37" t="s">
        <v>946</v>
      </c>
      <c r="L60" s="42">
        <v>2</v>
      </c>
      <c r="M60" s="37">
        <v>39</v>
      </c>
      <c r="N60" s="32"/>
      <c r="O60" s="37">
        <v>58</v>
      </c>
      <c r="P60" s="156">
        <v>3</v>
      </c>
      <c r="Q60" s="37" t="s">
        <v>946</v>
      </c>
      <c r="R60" s="42">
        <v>1</v>
      </c>
      <c r="S60" s="37">
        <v>48</v>
      </c>
      <c r="T60" s="32"/>
    </row>
    <row r="61" spans="1:22" ht="12.75" customHeight="1" x14ac:dyDescent="0.2">
      <c r="A61" s="20"/>
      <c r="B61" s="150"/>
      <c r="C61" s="37">
        <v>36</v>
      </c>
      <c r="D61" s="159">
        <v>6</v>
      </c>
      <c r="E61" s="37" t="s">
        <v>946</v>
      </c>
      <c r="F61" s="154">
        <v>3</v>
      </c>
      <c r="G61" s="160">
        <v>40</v>
      </c>
      <c r="H61" s="32"/>
      <c r="I61" s="37">
        <v>26</v>
      </c>
      <c r="J61" s="151">
        <v>4</v>
      </c>
      <c r="K61" s="37" t="s">
        <v>946</v>
      </c>
      <c r="L61" s="154">
        <v>1</v>
      </c>
      <c r="M61" s="160">
        <v>37</v>
      </c>
      <c r="N61" s="32"/>
      <c r="T61" s="32"/>
    </row>
    <row r="62" spans="1:22" ht="2.1" customHeight="1" x14ac:dyDescent="0.2">
      <c r="A62" s="157"/>
      <c r="B62" s="152"/>
      <c r="C62" s="152"/>
      <c r="D62" s="161"/>
      <c r="E62" s="152"/>
      <c r="F62" s="162"/>
      <c r="G62" s="152"/>
      <c r="H62" s="153"/>
      <c r="I62" s="152"/>
      <c r="J62" s="161"/>
      <c r="K62" s="152"/>
      <c r="L62" s="162"/>
      <c r="M62" s="152"/>
      <c r="N62" s="153"/>
      <c r="O62" s="152"/>
      <c r="P62" s="161"/>
      <c r="Q62" s="152"/>
      <c r="R62" s="162"/>
      <c r="S62" s="152"/>
      <c r="T62" s="153"/>
    </row>
    <row r="63" spans="1:22" ht="12.75" customHeight="1" x14ac:dyDescent="0.2">
      <c r="A63" s="20">
        <v>21</v>
      </c>
      <c r="B63" s="150"/>
      <c r="C63" s="38">
        <v>22</v>
      </c>
      <c r="D63" s="151">
        <v>5</v>
      </c>
      <c r="E63" s="37" t="s">
        <v>946</v>
      </c>
      <c r="F63" s="154">
        <v>4</v>
      </c>
      <c r="G63" s="160">
        <v>44</v>
      </c>
      <c r="H63" s="32"/>
      <c r="I63" s="38">
        <v>36</v>
      </c>
      <c r="J63" s="151">
        <v>3</v>
      </c>
      <c r="K63" s="37" t="s">
        <v>946</v>
      </c>
      <c r="L63" s="154">
        <v>2</v>
      </c>
      <c r="M63" s="160">
        <v>51</v>
      </c>
      <c r="N63" s="32"/>
      <c r="O63" s="160">
        <v>61</v>
      </c>
      <c r="P63" s="156">
        <v>2</v>
      </c>
      <c r="Q63" s="37" t="s">
        <v>946</v>
      </c>
      <c r="R63" s="42">
        <v>1</v>
      </c>
      <c r="S63" s="37">
        <v>52</v>
      </c>
      <c r="T63" s="32"/>
    </row>
    <row r="64" spans="1:22" ht="12.75" customHeight="1" x14ac:dyDescent="0.2">
      <c r="A64" s="20"/>
      <c r="B64" s="150"/>
      <c r="C64" s="38">
        <v>53</v>
      </c>
      <c r="D64" s="151">
        <v>6</v>
      </c>
      <c r="E64" s="37" t="s">
        <v>946</v>
      </c>
      <c r="F64" s="154">
        <v>3</v>
      </c>
      <c r="G64" s="160">
        <v>64</v>
      </c>
      <c r="H64" s="32"/>
      <c r="I64" s="38">
        <v>45</v>
      </c>
      <c r="J64" s="151">
        <v>4</v>
      </c>
      <c r="K64" s="37" t="s">
        <v>946</v>
      </c>
      <c r="L64" s="154">
        <v>1</v>
      </c>
      <c r="M64" s="160">
        <v>49</v>
      </c>
      <c r="N64" s="32"/>
      <c r="T64" s="32"/>
    </row>
    <row r="65" spans="1:20" ht="2.1" customHeight="1" x14ac:dyDescent="0.2">
      <c r="A65" s="157"/>
      <c r="B65" s="152"/>
      <c r="C65" s="152"/>
      <c r="D65" s="161"/>
      <c r="E65" s="152"/>
      <c r="F65" s="162"/>
      <c r="G65" s="152"/>
      <c r="H65" s="153"/>
      <c r="I65" s="152"/>
      <c r="J65" s="161"/>
      <c r="K65" s="152"/>
      <c r="L65" s="162"/>
      <c r="M65" s="152"/>
      <c r="N65" s="153"/>
      <c r="O65" s="152"/>
      <c r="P65" s="161"/>
      <c r="Q65" s="152"/>
      <c r="R65" s="162"/>
      <c r="S65" s="152"/>
      <c r="T65" s="153"/>
    </row>
    <row r="66" spans="1:20" ht="12.75" customHeight="1" x14ac:dyDescent="0.2">
      <c r="A66" s="20">
        <v>22</v>
      </c>
      <c r="B66" s="150"/>
      <c r="C66" s="160">
        <v>41</v>
      </c>
      <c r="D66" s="156">
        <v>5</v>
      </c>
      <c r="E66" s="37" t="s">
        <v>946</v>
      </c>
      <c r="F66" s="42">
        <v>4</v>
      </c>
      <c r="G66" s="37">
        <v>38</v>
      </c>
      <c r="H66" s="32"/>
      <c r="I66" s="160">
        <v>44</v>
      </c>
      <c r="J66" s="156">
        <v>3</v>
      </c>
      <c r="K66" s="37" t="s">
        <v>946</v>
      </c>
      <c r="L66" s="42">
        <v>2</v>
      </c>
      <c r="M66" s="37">
        <v>35</v>
      </c>
      <c r="N66" s="32"/>
      <c r="O66" s="37">
        <v>43</v>
      </c>
      <c r="P66" s="151">
        <v>5</v>
      </c>
      <c r="Q66" s="37" t="s">
        <v>946</v>
      </c>
      <c r="R66" s="154">
        <v>3</v>
      </c>
      <c r="S66" s="160">
        <v>48</v>
      </c>
      <c r="T66" s="32"/>
    </row>
    <row r="67" spans="1:20" ht="12.75" customHeight="1" x14ac:dyDescent="0.2">
      <c r="A67" s="20"/>
      <c r="B67" s="150"/>
      <c r="C67" s="37">
        <v>31</v>
      </c>
      <c r="D67" s="151">
        <v>6</v>
      </c>
      <c r="E67" s="37" t="s">
        <v>946</v>
      </c>
      <c r="F67" s="154">
        <v>3</v>
      </c>
      <c r="G67" s="160">
        <v>48</v>
      </c>
      <c r="H67" s="32"/>
      <c r="I67" s="160">
        <v>41</v>
      </c>
      <c r="J67" s="156">
        <v>5</v>
      </c>
      <c r="K67" s="37" t="s">
        <v>946</v>
      </c>
      <c r="L67" s="42">
        <v>1</v>
      </c>
      <c r="M67" s="37">
        <v>39</v>
      </c>
      <c r="N67" s="32"/>
      <c r="T67" s="32"/>
    </row>
    <row r="68" spans="1:20" ht="2.1" customHeight="1" x14ac:dyDescent="0.2">
      <c r="A68" s="157"/>
      <c r="B68" s="152"/>
      <c r="C68" s="152"/>
      <c r="D68" s="161"/>
      <c r="E68" s="152"/>
      <c r="F68" s="162"/>
      <c r="G68" s="152"/>
      <c r="H68" s="153"/>
      <c r="I68" s="152"/>
      <c r="J68" s="161"/>
      <c r="K68" s="152"/>
      <c r="L68" s="162"/>
      <c r="M68" s="152"/>
      <c r="N68" s="153"/>
      <c r="O68" s="152"/>
      <c r="P68" s="161"/>
      <c r="Q68" s="152"/>
      <c r="R68" s="162"/>
      <c r="S68" s="152"/>
      <c r="T68" s="153"/>
    </row>
    <row r="69" spans="1:20" ht="12.75" customHeight="1" x14ac:dyDescent="0.2">
      <c r="A69" s="20">
        <v>23</v>
      </c>
      <c r="B69" s="150"/>
      <c r="C69" s="160">
        <v>90</v>
      </c>
      <c r="D69" s="156">
        <v>5</v>
      </c>
      <c r="E69" s="37" t="s">
        <v>946</v>
      </c>
      <c r="F69" s="42">
        <v>4</v>
      </c>
      <c r="G69" s="37">
        <v>55</v>
      </c>
      <c r="H69" s="32"/>
      <c r="I69" s="38">
        <v>36</v>
      </c>
      <c r="J69" s="159">
        <v>3</v>
      </c>
      <c r="K69" s="37" t="s">
        <v>946</v>
      </c>
      <c r="L69" s="154">
        <v>2</v>
      </c>
      <c r="M69" s="160">
        <v>60</v>
      </c>
      <c r="N69" s="32"/>
      <c r="O69" s="37">
        <v>26</v>
      </c>
      <c r="P69" s="151">
        <v>5</v>
      </c>
      <c r="Q69" s="37" t="s">
        <v>946</v>
      </c>
      <c r="R69" s="154">
        <v>2</v>
      </c>
      <c r="S69" s="160">
        <v>41</v>
      </c>
      <c r="T69" s="32"/>
    </row>
    <row r="70" spans="1:20" ht="12.75" customHeight="1" x14ac:dyDescent="0.2">
      <c r="A70" s="20"/>
      <c r="B70" s="150"/>
      <c r="C70" s="37">
        <v>17</v>
      </c>
      <c r="D70" s="151">
        <v>6</v>
      </c>
      <c r="E70" s="37" t="s">
        <v>946</v>
      </c>
      <c r="F70" s="154">
        <v>3</v>
      </c>
      <c r="G70" s="160">
        <v>33</v>
      </c>
      <c r="H70" s="32"/>
      <c r="I70" s="160">
        <v>46</v>
      </c>
      <c r="J70" s="156">
        <v>5</v>
      </c>
      <c r="K70" s="37" t="s">
        <v>946</v>
      </c>
      <c r="L70" s="42">
        <v>1</v>
      </c>
      <c r="M70" s="37">
        <v>43</v>
      </c>
      <c r="N70" s="32"/>
      <c r="T70" s="32"/>
    </row>
    <row r="71" spans="1:20" ht="2.1" customHeight="1" x14ac:dyDescent="0.2">
      <c r="A71" s="157"/>
      <c r="B71" s="152"/>
      <c r="C71" s="152"/>
      <c r="D71" s="161"/>
      <c r="E71" s="152"/>
      <c r="F71" s="162"/>
      <c r="G71" s="152"/>
      <c r="H71" s="153"/>
      <c r="I71" s="152"/>
      <c r="J71" s="161"/>
      <c r="K71" s="152"/>
      <c r="L71" s="162"/>
      <c r="M71" s="152"/>
      <c r="N71" s="153"/>
      <c r="O71" s="152"/>
      <c r="P71" s="161"/>
      <c r="Q71" s="152"/>
      <c r="R71" s="162"/>
      <c r="S71" s="152"/>
      <c r="T71" s="153"/>
    </row>
    <row r="72" spans="1:20" ht="12.75" customHeight="1" x14ac:dyDescent="0.2">
      <c r="A72" s="20">
        <v>24</v>
      </c>
      <c r="B72" s="150"/>
      <c r="C72" s="160">
        <v>31</v>
      </c>
      <c r="D72" s="156">
        <v>5</v>
      </c>
      <c r="E72" s="37" t="s">
        <v>946</v>
      </c>
      <c r="F72" s="41">
        <v>4</v>
      </c>
      <c r="G72" s="37">
        <v>27</v>
      </c>
      <c r="H72" s="32"/>
      <c r="I72" s="37">
        <v>28</v>
      </c>
      <c r="J72" s="151">
        <v>5</v>
      </c>
      <c r="K72" s="37" t="s">
        <v>946</v>
      </c>
      <c r="L72" s="154">
        <v>2</v>
      </c>
      <c r="M72" s="160">
        <v>36</v>
      </c>
      <c r="N72" s="32"/>
      <c r="O72" s="37">
        <v>34</v>
      </c>
      <c r="P72" s="151">
        <v>6</v>
      </c>
      <c r="Q72" s="37" t="s">
        <v>946</v>
      </c>
      <c r="R72" s="154">
        <v>2</v>
      </c>
      <c r="S72" s="160">
        <v>37</v>
      </c>
      <c r="T72" s="32"/>
    </row>
    <row r="73" spans="1:20" ht="12.75" customHeight="1" x14ac:dyDescent="0.2">
      <c r="A73" s="20"/>
      <c r="B73" s="150"/>
      <c r="C73" s="160">
        <v>53</v>
      </c>
      <c r="D73" s="156">
        <v>6</v>
      </c>
      <c r="E73" s="37" t="s">
        <v>946</v>
      </c>
      <c r="F73" s="41">
        <v>3</v>
      </c>
      <c r="G73" s="37">
        <v>38</v>
      </c>
      <c r="H73" s="32"/>
      <c r="I73" s="160">
        <v>39</v>
      </c>
      <c r="J73" s="156">
        <v>6</v>
      </c>
      <c r="K73" s="37" t="s">
        <v>946</v>
      </c>
      <c r="L73" s="42">
        <v>1</v>
      </c>
      <c r="M73" s="37">
        <v>32</v>
      </c>
      <c r="N73" s="32"/>
      <c r="T73" s="32"/>
    </row>
    <row r="74" spans="1:20" ht="2.1" customHeight="1" x14ac:dyDescent="0.2">
      <c r="A74" s="157"/>
      <c r="B74" s="152"/>
      <c r="C74" s="152"/>
      <c r="D74" s="161"/>
      <c r="E74" s="152"/>
      <c r="F74" s="162"/>
      <c r="G74" s="152"/>
      <c r="H74" s="153"/>
      <c r="I74" s="152"/>
      <c r="J74" s="161"/>
      <c r="K74" s="152"/>
      <c r="L74" s="162"/>
      <c r="M74" s="152"/>
      <c r="N74" s="153"/>
      <c r="O74" s="152"/>
      <c r="P74" s="161"/>
      <c r="Q74" s="152"/>
      <c r="R74" s="162"/>
      <c r="S74" s="152"/>
      <c r="T74" s="153"/>
    </row>
    <row r="75" spans="1:20" ht="12.75" customHeight="1" x14ac:dyDescent="0.2">
      <c r="A75" s="20">
        <v>25</v>
      </c>
      <c r="B75" s="150"/>
      <c r="C75" s="160">
        <v>62</v>
      </c>
      <c r="D75" s="156">
        <v>5</v>
      </c>
      <c r="E75" s="37" t="s">
        <v>946</v>
      </c>
      <c r="F75" s="42">
        <v>4</v>
      </c>
      <c r="G75" s="37">
        <v>55</v>
      </c>
      <c r="H75" s="32"/>
      <c r="I75" s="160">
        <v>61</v>
      </c>
      <c r="J75" s="156">
        <v>3</v>
      </c>
      <c r="K75" s="37" t="s">
        <v>946</v>
      </c>
      <c r="L75" s="42">
        <v>2</v>
      </c>
      <c r="M75" s="37">
        <v>40</v>
      </c>
      <c r="N75" s="32"/>
      <c r="O75" s="160">
        <v>51</v>
      </c>
      <c r="P75" s="156">
        <v>5</v>
      </c>
      <c r="Q75" s="37" t="s">
        <v>946</v>
      </c>
      <c r="R75" s="42">
        <v>3</v>
      </c>
      <c r="S75" s="37">
        <v>42</v>
      </c>
      <c r="T75" s="32"/>
    </row>
    <row r="76" spans="1:20" ht="12.75" customHeight="1" x14ac:dyDescent="0.2">
      <c r="B76" s="150"/>
      <c r="C76" s="37">
        <v>33</v>
      </c>
      <c r="D76" s="151">
        <v>6</v>
      </c>
      <c r="E76" s="37" t="s">
        <v>946</v>
      </c>
      <c r="F76" s="154">
        <v>3</v>
      </c>
      <c r="G76" s="160">
        <v>55</v>
      </c>
      <c r="H76" s="32"/>
      <c r="I76" s="160">
        <v>54</v>
      </c>
      <c r="J76" s="156">
        <v>5</v>
      </c>
      <c r="K76" s="37" t="s">
        <v>946</v>
      </c>
      <c r="L76" s="42">
        <v>1</v>
      </c>
      <c r="M76" s="37">
        <v>52</v>
      </c>
      <c r="N76" s="32"/>
      <c r="T76" s="32"/>
    </row>
    <row r="77" spans="1:20" ht="2.1" customHeight="1" x14ac:dyDescent="0.2">
      <c r="A77" s="152"/>
      <c r="B77" s="152"/>
      <c r="C77" s="152"/>
      <c r="D77" s="161"/>
      <c r="E77" s="152"/>
      <c r="F77" s="162"/>
      <c r="G77" s="152"/>
      <c r="H77" s="153"/>
      <c r="I77" s="152"/>
      <c r="J77" s="161"/>
      <c r="K77" s="152"/>
      <c r="L77" s="162"/>
      <c r="M77" s="152"/>
      <c r="N77" s="153"/>
      <c r="O77" s="152"/>
      <c r="P77" s="161"/>
      <c r="Q77" s="152"/>
      <c r="R77" s="162"/>
      <c r="S77" s="152"/>
      <c r="T77" s="153"/>
    </row>
    <row r="78" spans="1:20" ht="12.75" customHeight="1" x14ac:dyDescent="0.2">
      <c r="A78" s="20">
        <v>26</v>
      </c>
      <c r="B78" s="150"/>
      <c r="C78" s="38">
        <v>21</v>
      </c>
      <c r="D78" s="159">
        <v>5</v>
      </c>
      <c r="E78" s="37" t="s">
        <v>946</v>
      </c>
      <c r="F78" s="154">
        <v>4</v>
      </c>
      <c r="G78" s="160">
        <v>49</v>
      </c>
      <c r="H78" s="32"/>
      <c r="I78" s="38">
        <v>56</v>
      </c>
      <c r="J78" s="159">
        <v>3</v>
      </c>
      <c r="K78" s="37" t="s">
        <v>946</v>
      </c>
      <c r="L78" s="154">
        <v>2</v>
      </c>
      <c r="M78" s="160">
        <v>56</v>
      </c>
      <c r="N78" s="32"/>
      <c r="O78" s="160">
        <v>32</v>
      </c>
      <c r="P78" s="156">
        <v>2</v>
      </c>
      <c r="Q78" s="37" t="s">
        <v>946</v>
      </c>
      <c r="R78" s="41">
        <v>1</v>
      </c>
      <c r="S78" s="38">
        <v>17</v>
      </c>
      <c r="T78" s="32"/>
    </row>
    <row r="79" spans="1:20" ht="12.75" customHeight="1" x14ac:dyDescent="0.2">
      <c r="B79" s="150"/>
      <c r="C79" s="37">
        <v>21</v>
      </c>
      <c r="D79" s="151">
        <v>6</v>
      </c>
      <c r="E79" s="37" t="s">
        <v>946</v>
      </c>
      <c r="F79" s="154">
        <v>3</v>
      </c>
      <c r="G79" s="160">
        <v>34</v>
      </c>
      <c r="H79" s="32"/>
      <c r="I79" s="38">
        <v>45</v>
      </c>
      <c r="J79" s="159">
        <v>4</v>
      </c>
      <c r="K79" s="37" t="s">
        <v>946</v>
      </c>
      <c r="L79" s="154">
        <v>1</v>
      </c>
      <c r="M79" s="160">
        <v>54</v>
      </c>
      <c r="N79" s="32"/>
      <c r="T79" s="32"/>
    </row>
    <row r="80" spans="1:20" ht="2.1" customHeight="1" x14ac:dyDescent="0.2">
      <c r="A80" s="152"/>
      <c r="B80" s="152"/>
      <c r="C80" s="152"/>
      <c r="D80" s="161"/>
      <c r="E80" s="152"/>
      <c r="F80" s="162"/>
      <c r="G80" s="152"/>
      <c r="H80" s="153"/>
      <c r="I80" s="152"/>
      <c r="J80" s="161"/>
      <c r="K80" s="152"/>
      <c r="L80" s="162"/>
      <c r="M80" s="152"/>
      <c r="N80" s="153"/>
      <c r="O80" s="152"/>
      <c r="P80" s="161"/>
      <c r="Q80" s="152"/>
      <c r="R80" s="162"/>
      <c r="S80" s="152"/>
      <c r="T80" s="153"/>
    </row>
    <row r="81" spans="1:20" ht="12.75" customHeight="1" x14ac:dyDescent="0.2">
      <c r="A81" s="20">
        <v>27</v>
      </c>
      <c r="B81" s="150"/>
      <c r="C81" s="160">
        <v>29</v>
      </c>
      <c r="D81" s="156">
        <v>5</v>
      </c>
      <c r="E81" s="37" t="s">
        <v>946</v>
      </c>
      <c r="F81" s="41">
        <v>4</v>
      </c>
      <c r="G81" s="38">
        <v>25</v>
      </c>
      <c r="H81" s="32"/>
      <c r="I81" s="38">
        <v>21</v>
      </c>
      <c r="J81" s="159">
        <v>3</v>
      </c>
      <c r="K81" s="37" t="s">
        <v>946</v>
      </c>
      <c r="L81" s="154">
        <v>2</v>
      </c>
      <c r="M81" s="160">
        <v>49</v>
      </c>
      <c r="N81" s="32"/>
      <c r="O81" s="160">
        <v>51</v>
      </c>
      <c r="P81" s="156">
        <v>2</v>
      </c>
      <c r="Q81" s="37" t="s">
        <v>946</v>
      </c>
      <c r="R81" s="41">
        <v>1</v>
      </c>
      <c r="S81" s="38">
        <v>26</v>
      </c>
      <c r="T81" s="32"/>
    </row>
    <row r="82" spans="1:20" ht="12.75" customHeight="1" x14ac:dyDescent="0.2">
      <c r="B82" s="150"/>
      <c r="C82" s="37">
        <v>23</v>
      </c>
      <c r="D82" s="151">
        <v>6</v>
      </c>
      <c r="E82" s="37" t="s">
        <v>946</v>
      </c>
      <c r="F82" s="154">
        <v>3</v>
      </c>
      <c r="G82" s="160">
        <v>50</v>
      </c>
      <c r="H82" s="32"/>
      <c r="I82" s="38">
        <v>22</v>
      </c>
      <c r="J82" s="159">
        <v>5</v>
      </c>
      <c r="K82" s="37" t="s">
        <v>946</v>
      </c>
      <c r="L82" s="154">
        <v>1</v>
      </c>
      <c r="M82" s="160">
        <v>42</v>
      </c>
      <c r="N82" s="32"/>
      <c r="T82" s="32"/>
    </row>
    <row r="83" spans="1:20" ht="2.1" customHeight="1" x14ac:dyDescent="0.2">
      <c r="A83" s="152"/>
      <c r="B83" s="152"/>
      <c r="C83" s="152"/>
      <c r="D83" s="161"/>
      <c r="E83" s="152"/>
      <c r="F83" s="162"/>
      <c r="G83" s="152"/>
      <c r="H83" s="153"/>
      <c r="I83" s="152"/>
      <c r="J83" s="161"/>
      <c r="K83" s="152"/>
      <c r="L83" s="162"/>
      <c r="M83" s="152"/>
      <c r="N83" s="153"/>
      <c r="O83" s="152"/>
      <c r="P83" s="161"/>
      <c r="Q83" s="152"/>
      <c r="R83" s="162"/>
      <c r="S83" s="152"/>
      <c r="T83" s="153"/>
    </row>
    <row r="84" spans="1:20" ht="12.75" customHeight="1" x14ac:dyDescent="0.2">
      <c r="A84" s="20">
        <v>28</v>
      </c>
      <c r="B84" s="150"/>
      <c r="C84" s="38">
        <v>30</v>
      </c>
      <c r="D84" s="159">
        <v>5</v>
      </c>
      <c r="E84" s="37" t="s">
        <v>946</v>
      </c>
      <c r="F84" s="154">
        <v>4</v>
      </c>
      <c r="G84" s="160">
        <v>45</v>
      </c>
      <c r="H84" s="32"/>
      <c r="I84" s="38">
        <v>46</v>
      </c>
      <c r="J84" s="159">
        <v>4</v>
      </c>
      <c r="K84" s="37" t="s">
        <v>946</v>
      </c>
      <c r="L84" s="154">
        <v>2</v>
      </c>
      <c r="M84" s="160">
        <v>55</v>
      </c>
      <c r="N84" s="32"/>
      <c r="O84" s="160">
        <v>32</v>
      </c>
      <c r="P84" s="156">
        <v>2</v>
      </c>
      <c r="Q84" s="37" t="s">
        <v>946</v>
      </c>
      <c r="R84" s="41">
        <v>1</v>
      </c>
      <c r="S84" s="38">
        <v>27</v>
      </c>
      <c r="T84" s="32"/>
    </row>
    <row r="85" spans="1:20" ht="12.75" customHeight="1" x14ac:dyDescent="0.2">
      <c r="B85" s="150"/>
      <c r="C85" s="160">
        <v>70</v>
      </c>
      <c r="D85" s="156">
        <v>6</v>
      </c>
      <c r="E85" s="37" t="s">
        <v>946</v>
      </c>
      <c r="F85" s="41">
        <v>3</v>
      </c>
      <c r="G85" s="38">
        <v>34</v>
      </c>
      <c r="H85" s="32"/>
      <c r="I85" s="38">
        <v>41</v>
      </c>
      <c r="J85" s="159">
        <v>6</v>
      </c>
      <c r="K85" s="37" t="s">
        <v>946</v>
      </c>
      <c r="L85" s="154">
        <v>1</v>
      </c>
      <c r="M85" s="160">
        <v>46</v>
      </c>
      <c r="N85" s="32"/>
      <c r="T85" s="32"/>
    </row>
    <row r="86" spans="1:20" ht="2.1" customHeight="1" x14ac:dyDescent="0.2">
      <c r="A86" s="152"/>
      <c r="B86" s="152"/>
      <c r="C86" s="152"/>
      <c r="D86" s="161"/>
      <c r="E86" s="152"/>
      <c r="F86" s="162"/>
      <c r="G86" s="152"/>
      <c r="H86" s="153"/>
      <c r="I86" s="152"/>
      <c r="J86" s="161"/>
      <c r="K86" s="152"/>
      <c r="L86" s="162"/>
      <c r="M86" s="152"/>
      <c r="N86" s="153"/>
      <c r="O86" s="152"/>
      <c r="P86" s="161"/>
      <c r="Q86" s="152"/>
      <c r="R86" s="162"/>
      <c r="S86" s="152"/>
      <c r="T86" s="153"/>
    </row>
    <row r="87" spans="1:20" ht="12.75" customHeight="1" x14ac:dyDescent="0.2">
      <c r="A87" s="20">
        <v>29</v>
      </c>
      <c r="B87" s="150"/>
      <c r="C87" s="38">
        <v>38</v>
      </c>
      <c r="D87" s="159">
        <v>5</v>
      </c>
      <c r="E87" s="37" t="s">
        <v>946</v>
      </c>
      <c r="F87" s="154">
        <v>4</v>
      </c>
      <c r="G87" s="160">
        <v>68</v>
      </c>
      <c r="H87" s="32"/>
      <c r="I87" s="38">
        <v>19</v>
      </c>
      <c r="J87" s="159">
        <v>3</v>
      </c>
      <c r="K87" s="37" t="s">
        <v>946</v>
      </c>
      <c r="L87" s="154">
        <v>2</v>
      </c>
      <c r="M87" s="160">
        <v>37</v>
      </c>
      <c r="N87" s="32"/>
      <c r="O87" s="38">
        <v>43</v>
      </c>
      <c r="P87" s="159">
        <v>4</v>
      </c>
      <c r="Q87" s="37" t="s">
        <v>946</v>
      </c>
      <c r="R87" s="154">
        <v>2</v>
      </c>
      <c r="S87" s="160">
        <v>49</v>
      </c>
      <c r="T87" s="32"/>
    </row>
    <row r="88" spans="1:20" ht="12.75" customHeight="1" x14ac:dyDescent="0.2">
      <c r="B88" s="150"/>
      <c r="C88" s="37">
        <v>43</v>
      </c>
      <c r="D88" s="151">
        <v>6</v>
      </c>
      <c r="E88" s="37" t="s">
        <v>946</v>
      </c>
      <c r="F88" s="154">
        <v>3</v>
      </c>
      <c r="G88" s="160">
        <v>52</v>
      </c>
      <c r="H88" s="32"/>
      <c r="I88" s="160">
        <v>67</v>
      </c>
      <c r="J88" s="156">
        <v>4</v>
      </c>
      <c r="K88" s="37" t="s">
        <v>946</v>
      </c>
      <c r="L88" s="41">
        <v>1</v>
      </c>
      <c r="M88" s="38">
        <v>37</v>
      </c>
      <c r="N88" s="32"/>
      <c r="T88" s="32"/>
    </row>
    <row r="89" spans="1:20" ht="2.1" customHeight="1" x14ac:dyDescent="0.2">
      <c r="A89" s="152"/>
      <c r="B89" s="152"/>
      <c r="C89" s="152"/>
      <c r="D89" s="161"/>
      <c r="E89" s="152"/>
      <c r="F89" s="162"/>
      <c r="G89" s="152"/>
      <c r="H89" s="153"/>
      <c r="I89" s="152"/>
      <c r="J89" s="161"/>
      <c r="K89" s="152"/>
      <c r="L89" s="162"/>
      <c r="M89" s="152"/>
      <c r="N89" s="153"/>
      <c r="O89" s="152"/>
      <c r="P89" s="161"/>
      <c r="Q89" s="152"/>
      <c r="R89" s="162"/>
      <c r="S89" s="152"/>
      <c r="T89" s="153"/>
    </row>
    <row r="90" spans="1:20" ht="12.75" customHeight="1" x14ac:dyDescent="0.2">
      <c r="A90" s="20">
        <v>30</v>
      </c>
      <c r="B90" s="150"/>
      <c r="C90" s="38">
        <v>42</v>
      </c>
      <c r="D90" s="159">
        <v>5</v>
      </c>
      <c r="E90" s="37" t="s">
        <v>946</v>
      </c>
      <c r="F90" s="154">
        <v>4</v>
      </c>
      <c r="G90" s="160">
        <v>57</v>
      </c>
      <c r="H90" s="32"/>
      <c r="I90" s="38">
        <v>81</v>
      </c>
      <c r="J90" s="159">
        <v>3</v>
      </c>
      <c r="K90" s="37" t="s">
        <v>946</v>
      </c>
      <c r="L90" s="154">
        <v>2</v>
      </c>
      <c r="M90" s="160">
        <v>106</v>
      </c>
      <c r="N90" s="32"/>
      <c r="O90" s="38">
        <v>56</v>
      </c>
      <c r="P90" s="159">
        <v>2</v>
      </c>
      <c r="Q90" s="37" t="s">
        <v>946</v>
      </c>
      <c r="R90" s="154">
        <v>1</v>
      </c>
      <c r="S90" s="160">
        <v>80</v>
      </c>
      <c r="T90" s="32"/>
    </row>
    <row r="91" spans="1:20" ht="12.75" customHeight="1" x14ac:dyDescent="0.2">
      <c r="B91" s="150"/>
      <c r="C91" s="37">
        <v>25</v>
      </c>
      <c r="D91" s="151">
        <v>6</v>
      </c>
      <c r="E91" s="37" t="s">
        <v>946</v>
      </c>
      <c r="F91" s="154">
        <v>3</v>
      </c>
      <c r="G91" s="160">
        <v>51</v>
      </c>
      <c r="H91" s="32"/>
      <c r="I91" s="38">
        <v>25</v>
      </c>
      <c r="J91" s="159">
        <v>4</v>
      </c>
      <c r="K91" s="37" t="s">
        <v>946</v>
      </c>
      <c r="L91" s="154">
        <v>1</v>
      </c>
      <c r="M91" s="160">
        <v>31</v>
      </c>
      <c r="N91" s="32"/>
      <c r="T91" s="32"/>
    </row>
    <row r="92" spans="1:20" ht="2.1" customHeight="1" x14ac:dyDescent="0.2">
      <c r="A92" s="152"/>
      <c r="B92" s="152"/>
      <c r="C92" s="152"/>
      <c r="D92" s="161"/>
      <c r="E92" s="152"/>
      <c r="F92" s="162"/>
      <c r="G92" s="152"/>
      <c r="H92" s="153"/>
      <c r="I92" s="152"/>
      <c r="J92" s="161"/>
      <c r="K92" s="152"/>
      <c r="L92" s="162"/>
      <c r="M92" s="152"/>
      <c r="N92" s="153"/>
      <c r="O92" s="152"/>
      <c r="P92" s="161"/>
      <c r="Q92" s="152"/>
      <c r="R92" s="162"/>
      <c r="S92" s="152"/>
      <c r="T92" s="153"/>
    </row>
    <row r="93" spans="1:20" ht="12.75" customHeight="1" x14ac:dyDescent="0.2">
      <c r="A93" s="20">
        <v>31</v>
      </c>
      <c r="B93" s="150"/>
      <c r="C93" s="38">
        <v>30</v>
      </c>
      <c r="D93" s="159">
        <v>5</v>
      </c>
      <c r="E93" s="37" t="s">
        <v>946</v>
      </c>
      <c r="F93" s="154">
        <v>4</v>
      </c>
      <c r="G93" s="160">
        <v>48</v>
      </c>
      <c r="H93" s="32"/>
      <c r="I93" s="160">
        <v>73</v>
      </c>
      <c r="J93" s="156">
        <v>4</v>
      </c>
      <c r="K93" s="37" t="s">
        <v>946</v>
      </c>
      <c r="L93" s="41">
        <v>2</v>
      </c>
      <c r="M93" s="38">
        <v>51</v>
      </c>
      <c r="N93" s="32"/>
      <c r="O93" s="160">
        <v>53</v>
      </c>
      <c r="P93" s="156">
        <v>4</v>
      </c>
      <c r="Q93" s="37" t="s">
        <v>946</v>
      </c>
      <c r="R93" s="41">
        <v>1</v>
      </c>
      <c r="S93" s="38">
        <v>40</v>
      </c>
      <c r="T93" s="32"/>
    </row>
    <row r="94" spans="1:20" ht="12.75" customHeight="1" x14ac:dyDescent="0.2">
      <c r="B94" s="150"/>
      <c r="C94" s="160">
        <v>28</v>
      </c>
      <c r="D94" s="156">
        <v>6</v>
      </c>
      <c r="E94" s="37" t="s">
        <v>946</v>
      </c>
      <c r="F94" s="41">
        <v>3</v>
      </c>
      <c r="G94" s="38">
        <v>25</v>
      </c>
      <c r="H94" s="32"/>
      <c r="I94" s="38">
        <v>25</v>
      </c>
      <c r="J94" s="159">
        <v>6</v>
      </c>
      <c r="K94" s="37" t="s">
        <v>946</v>
      </c>
      <c r="L94" s="154">
        <v>1</v>
      </c>
      <c r="M94" s="160">
        <v>46</v>
      </c>
      <c r="N94" s="32"/>
      <c r="T94" s="32"/>
    </row>
    <row r="95" spans="1:20" ht="2.1" customHeight="1" x14ac:dyDescent="0.2">
      <c r="A95" s="152"/>
      <c r="B95" s="152"/>
      <c r="C95" s="152"/>
      <c r="D95" s="161"/>
      <c r="E95" s="152"/>
      <c r="F95" s="162"/>
      <c r="G95" s="152"/>
      <c r="H95" s="153"/>
      <c r="I95" s="152"/>
      <c r="J95" s="161"/>
      <c r="K95" s="152"/>
      <c r="L95" s="162"/>
      <c r="M95" s="152"/>
      <c r="N95" s="153"/>
      <c r="O95" s="152"/>
      <c r="P95" s="161"/>
      <c r="Q95" s="152"/>
      <c r="R95" s="162"/>
      <c r="S95" s="152"/>
      <c r="T95" s="153"/>
    </row>
    <row r="96" spans="1:20" ht="12.75" customHeight="1" x14ac:dyDescent="0.2">
      <c r="A96" s="20">
        <v>32</v>
      </c>
      <c r="B96" s="150"/>
      <c r="C96" s="38">
        <v>53</v>
      </c>
      <c r="D96" s="159">
        <v>5</v>
      </c>
      <c r="E96" s="37" t="s">
        <v>946</v>
      </c>
      <c r="F96" s="154">
        <v>4</v>
      </c>
      <c r="G96" s="160">
        <v>56</v>
      </c>
      <c r="H96" s="32"/>
      <c r="I96" s="160">
        <v>60</v>
      </c>
      <c r="J96" s="156">
        <v>4</v>
      </c>
      <c r="K96" s="37" t="s">
        <v>946</v>
      </c>
      <c r="L96" s="41">
        <v>2</v>
      </c>
      <c r="M96" s="38">
        <v>24</v>
      </c>
      <c r="N96" s="32"/>
      <c r="O96" s="160">
        <v>37</v>
      </c>
      <c r="P96" s="156">
        <v>4</v>
      </c>
      <c r="Q96" s="37" t="s">
        <v>946</v>
      </c>
      <c r="R96" s="41">
        <v>1</v>
      </c>
      <c r="S96" s="38">
        <v>28</v>
      </c>
      <c r="T96" s="32"/>
    </row>
    <row r="97" spans="1:20" ht="12.75" customHeight="1" x14ac:dyDescent="0.2">
      <c r="B97" s="150"/>
      <c r="C97" s="160">
        <v>57</v>
      </c>
      <c r="D97" s="156">
        <v>6</v>
      </c>
      <c r="E97" s="37" t="s">
        <v>946</v>
      </c>
      <c r="F97" s="41">
        <v>3</v>
      </c>
      <c r="G97" s="38">
        <v>53</v>
      </c>
      <c r="H97" s="32"/>
      <c r="I97" s="38">
        <v>36</v>
      </c>
      <c r="J97" s="159">
        <v>6</v>
      </c>
      <c r="K97" s="37" t="s">
        <v>946</v>
      </c>
      <c r="L97" s="154">
        <v>1</v>
      </c>
      <c r="M97" s="160">
        <v>47</v>
      </c>
      <c r="N97" s="32"/>
      <c r="T97" s="32"/>
    </row>
    <row r="98" spans="1:20" ht="2.1" customHeight="1" x14ac:dyDescent="0.2">
      <c r="A98" s="152"/>
      <c r="B98" s="152"/>
      <c r="C98" s="152"/>
      <c r="D98" s="161"/>
      <c r="E98" s="152"/>
      <c r="F98" s="162"/>
      <c r="G98" s="152"/>
      <c r="H98" s="153"/>
      <c r="I98" s="152"/>
      <c r="J98" s="161"/>
      <c r="K98" s="152"/>
      <c r="L98" s="162"/>
      <c r="M98" s="152"/>
      <c r="N98" s="153"/>
      <c r="O98" s="152"/>
      <c r="P98" s="161"/>
      <c r="Q98" s="152"/>
      <c r="R98" s="162"/>
      <c r="S98" s="152"/>
      <c r="T98" s="153"/>
    </row>
    <row r="99" spans="1:20" ht="12.75" customHeight="1" x14ac:dyDescent="0.2">
      <c r="A99" s="20">
        <v>33</v>
      </c>
      <c r="B99" s="150"/>
      <c r="C99" s="38">
        <v>15</v>
      </c>
      <c r="D99" s="159">
        <v>5</v>
      </c>
      <c r="E99" s="37" t="s">
        <v>946</v>
      </c>
      <c r="F99" s="154">
        <v>4</v>
      </c>
      <c r="G99" s="160">
        <v>57</v>
      </c>
      <c r="H99" s="32"/>
      <c r="I99" s="38">
        <v>41</v>
      </c>
      <c r="J99" s="159">
        <v>4</v>
      </c>
      <c r="K99" s="37" t="s">
        <v>946</v>
      </c>
      <c r="L99" s="154">
        <v>2</v>
      </c>
      <c r="M99" s="160">
        <v>53</v>
      </c>
      <c r="N99" s="32"/>
      <c r="O99" s="38">
        <v>57</v>
      </c>
      <c r="P99" s="156">
        <v>2</v>
      </c>
      <c r="Q99" s="37" t="s">
        <v>946</v>
      </c>
      <c r="R99" s="41">
        <v>1</v>
      </c>
      <c r="S99" s="160">
        <v>88</v>
      </c>
      <c r="T99" s="32"/>
    </row>
    <row r="100" spans="1:20" ht="12.75" customHeight="1" x14ac:dyDescent="0.2">
      <c r="B100" s="150"/>
      <c r="C100" s="160">
        <v>62</v>
      </c>
      <c r="D100" s="156">
        <v>6</v>
      </c>
      <c r="E100" s="37" t="s">
        <v>946</v>
      </c>
      <c r="F100" s="41">
        <v>3</v>
      </c>
      <c r="G100" s="38">
        <v>60</v>
      </c>
      <c r="H100" s="32"/>
      <c r="I100" s="38">
        <v>29</v>
      </c>
      <c r="J100" s="159">
        <v>6</v>
      </c>
      <c r="K100" s="37" t="s">
        <v>946</v>
      </c>
      <c r="L100" s="154">
        <v>1</v>
      </c>
      <c r="M100" s="160">
        <v>39</v>
      </c>
      <c r="N100" s="32"/>
      <c r="T100" s="32"/>
    </row>
    <row r="101" spans="1:20" ht="2.1" customHeight="1" x14ac:dyDescent="0.2">
      <c r="A101" s="152"/>
      <c r="B101" s="152"/>
      <c r="C101" s="152"/>
      <c r="D101" s="161"/>
      <c r="E101" s="152"/>
      <c r="F101" s="162"/>
      <c r="G101" s="152"/>
      <c r="H101" s="153"/>
      <c r="I101" s="152"/>
      <c r="J101" s="161"/>
      <c r="K101" s="152"/>
      <c r="L101" s="162"/>
      <c r="M101" s="152"/>
      <c r="N101" s="153"/>
      <c r="O101" s="152"/>
      <c r="P101" s="161"/>
      <c r="Q101" s="152"/>
      <c r="R101" s="162"/>
      <c r="S101" s="152"/>
      <c r="T101" s="153"/>
    </row>
    <row r="102" spans="1:20" x14ac:dyDescent="0.2">
      <c r="A102" s="20">
        <v>34</v>
      </c>
      <c r="B102" s="150"/>
      <c r="C102" s="160">
        <v>54</v>
      </c>
      <c r="D102" s="156">
        <v>5</v>
      </c>
      <c r="E102" s="37" t="s">
        <v>946</v>
      </c>
      <c r="F102" s="41">
        <v>4</v>
      </c>
      <c r="G102" s="38">
        <v>41</v>
      </c>
      <c r="H102" s="32"/>
      <c r="I102" s="160">
        <v>44</v>
      </c>
      <c r="J102" s="156">
        <v>5</v>
      </c>
      <c r="K102" s="37" t="s">
        <v>946</v>
      </c>
      <c r="L102" s="41">
        <v>2</v>
      </c>
      <c r="M102" s="38">
        <v>34</v>
      </c>
      <c r="N102" s="32"/>
      <c r="O102" s="160">
        <v>56</v>
      </c>
      <c r="P102" s="156">
        <v>6</v>
      </c>
      <c r="Q102" s="37" t="s">
        <v>946</v>
      </c>
      <c r="R102" s="41">
        <v>5</v>
      </c>
      <c r="S102" s="38">
        <v>34</v>
      </c>
      <c r="T102" s="32"/>
    </row>
    <row r="103" spans="1:20" x14ac:dyDescent="0.2">
      <c r="B103" s="150"/>
      <c r="C103" s="160">
        <v>65</v>
      </c>
      <c r="D103" s="156">
        <v>6</v>
      </c>
      <c r="E103" s="37" t="s">
        <v>946</v>
      </c>
      <c r="F103" s="41">
        <v>3</v>
      </c>
      <c r="G103" s="38">
        <v>43</v>
      </c>
      <c r="H103" s="32"/>
      <c r="I103" s="160">
        <v>81</v>
      </c>
      <c r="J103" s="156">
        <v>6</v>
      </c>
      <c r="K103" s="37" t="s">
        <v>946</v>
      </c>
      <c r="L103" s="41">
        <v>1</v>
      </c>
      <c r="M103" s="38">
        <v>55</v>
      </c>
      <c r="N103" s="32"/>
      <c r="T103" s="32"/>
    </row>
    <row r="104" spans="1:20" ht="2.1" customHeight="1" x14ac:dyDescent="0.2">
      <c r="A104" s="152"/>
      <c r="B104" s="152"/>
      <c r="C104" s="152"/>
      <c r="D104" s="161"/>
      <c r="E104" s="152"/>
      <c r="F104" s="162"/>
      <c r="G104" s="152"/>
      <c r="H104" s="153"/>
      <c r="I104" s="152"/>
      <c r="J104" s="161"/>
      <c r="K104" s="152"/>
      <c r="L104" s="162"/>
      <c r="M104" s="152"/>
      <c r="N104" s="153"/>
      <c r="O104" s="152"/>
      <c r="P104" s="161"/>
      <c r="Q104" s="152"/>
      <c r="R104" s="162"/>
      <c r="S104" s="152"/>
      <c r="T104" s="153"/>
    </row>
  </sheetData>
  <mergeCells count="4">
    <mergeCell ref="C1:G1"/>
    <mergeCell ref="I1:M1"/>
    <mergeCell ref="O1:S1"/>
    <mergeCell ref="X1:Z1"/>
  </mergeCells>
  <pageMargins left="0.75" right="0.75" top="1" bottom="1" header="0.5" footer="0.5"/>
  <pageSetup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E72"/>
  <sheetViews>
    <sheetView topLeftCell="H1" zoomScaleNormal="100" workbookViewId="0">
      <selection activeCell="J1" sqref="J1"/>
    </sheetView>
  </sheetViews>
  <sheetFormatPr defaultRowHeight="12.75" x14ac:dyDescent="0.2"/>
  <cols>
    <col min="1" max="1" width="2.7109375" customWidth="1"/>
    <col min="2" max="2" width="3.7109375" style="37" customWidth="1"/>
    <col min="3" max="3" width="12.7109375" style="151" customWidth="1"/>
    <col min="4" max="4" width="4.140625" bestFit="1" customWidth="1"/>
    <col min="5" max="5" width="12.7109375" customWidth="1"/>
    <col min="6" max="6" width="3.7109375" style="37" customWidth="1"/>
    <col min="7" max="7" width="2.7109375" customWidth="1"/>
    <col min="8" max="8" width="3.7109375" style="37" customWidth="1"/>
    <col min="9" max="9" width="12.7109375" style="151" customWidth="1"/>
    <col min="10" max="10" width="4.140625" bestFit="1" customWidth="1"/>
    <col min="11" max="11" width="12.7109375" customWidth="1"/>
    <col min="12" max="12" width="3.7109375" style="37" customWidth="1"/>
    <col min="13" max="13" width="2.7109375" customWidth="1"/>
    <col min="14" max="14" width="3.7109375" style="37" customWidth="1"/>
    <col min="15" max="15" width="12.7109375" style="151" customWidth="1"/>
    <col min="16" max="16" width="4.140625" bestFit="1" customWidth="1"/>
    <col min="17" max="17" width="12.7109375" customWidth="1"/>
    <col min="18" max="18" width="3.7109375" style="37" customWidth="1"/>
    <col min="19" max="19" width="2.7109375" customWidth="1"/>
    <col min="20" max="20" width="3.7109375" style="37" customWidth="1"/>
    <col min="21" max="21" width="12.7109375" style="151" customWidth="1"/>
    <col min="22" max="22" width="4.140625" bestFit="1" customWidth="1"/>
    <col min="23" max="23" width="12.7109375" customWidth="1"/>
    <col min="24" max="24" width="3.7109375" style="37" customWidth="1"/>
    <col min="25" max="26" width="2.7109375" customWidth="1"/>
    <col min="27" max="27" width="17.85546875" bestFit="1" customWidth="1"/>
    <col min="28" max="30" width="5.7109375" style="37" customWidth="1"/>
    <col min="31" max="31" width="10" style="172" bestFit="1" customWidth="1"/>
  </cols>
  <sheetData>
    <row r="1" spans="1:31" s="170" customFormat="1" ht="12.75" customHeight="1" x14ac:dyDescent="0.2">
      <c r="A1" s="166"/>
      <c r="B1" s="167" t="s">
        <v>114</v>
      </c>
      <c r="C1" s="168"/>
      <c r="D1" s="166"/>
      <c r="E1" s="166"/>
      <c r="F1" s="169"/>
      <c r="G1" s="166"/>
      <c r="H1" s="167" t="s">
        <v>115</v>
      </c>
      <c r="I1" s="168"/>
      <c r="J1" s="166"/>
      <c r="K1" s="166"/>
      <c r="L1" s="169"/>
      <c r="M1" s="166"/>
      <c r="N1" s="167" t="s">
        <v>116</v>
      </c>
      <c r="O1" s="168"/>
      <c r="P1" s="166"/>
      <c r="Q1" s="166"/>
      <c r="R1" s="169"/>
      <c r="S1" s="166"/>
      <c r="T1" s="167" t="s">
        <v>117</v>
      </c>
      <c r="U1" s="168"/>
      <c r="V1" s="166"/>
      <c r="W1" s="166"/>
      <c r="X1" s="169"/>
      <c r="Y1" s="166"/>
      <c r="AB1" s="171"/>
      <c r="AC1" s="171"/>
      <c r="AD1" s="171"/>
      <c r="AE1" s="172"/>
    </row>
    <row r="2" spans="1:31" x14ac:dyDescent="0.2">
      <c r="A2" s="173"/>
      <c r="B2" s="174">
        <v>11</v>
      </c>
      <c r="C2" s="175" t="s">
        <v>412</v>
      </c>
      <c r="D2" s="176" t="s">
        <v>949</v>
      </c>
      <c r="E2" s="176" t="s">
        <v>360</v>
      </c>
      <c r="F2" s="174">
        <v>10</v>
      </c>
      <c r="G2" s="173"/>
      <c r="H2" s="19">
        <v>22</v>
      </c>
      <c r="I2" s="73" t="s">
        <v>370</v>
      </c>
      <c r="J2" s="5" t="s">
        <v>949</v>
      </c>
      <c r="K2" s="5" t="s">
        <v>400</v>
      </c>
      <c r="L2" s="19">
        <v>21</v>
      </c>
      <c r="M2" s="173"/>
      <c r="N2" s="19">
        <v>18</v>
      </c>
      <c r="O2" s="73" t="s">
        <v>375</v>
      </c>
      <c r="P2" s="5" t="s">
        <v>949</v>
      </c>
      <c r="Q2" s="5" t="s">
        <v>366</v>
      </c>
      <c r="R2" s="19">
        <v>17</v>
      </c>
      <c r="S2" s="177"/>
      <c r="T2" s="19">
        <v>36</v>
      </c>
      <c r="U2" s="73" t="s">
        <v>360</v>
      </c>
      <c r="V2" s="5" t="s">
        <v>949</v>
      </c>
      <c r="W2" s="5" t="s">
        <v>390</v>
      </c>
      <c r="X2" s="19">
        <v>35</v>
      </c>
      <c r="Y2" s="177"/>
      <c r="AA2" s="178" t="s">
        <v>356</v>
      </c>
    </row>
    <row r="3" spans="1:31" x14ac:dyDescent="0.2">
      <c r="A3" s="173"/>
      <c r="B3" s="19">
        <v>16</v>
      </c>
      <c r="C3" s="73" t="s">
        <v>402</v>
      </c>
      <c r="D3" s="5" t="s">
        <v>949</v>
      </c>
      <c r="E3" s="5" t="s">
        <v>404</v>
      </c>
      <c r="F3" s="19">
        <v>15</v>
      </c>
      <c r="G3" s="173"/>
      <c r="H3" s="19">
        <v>24</v>
      </c>
      <c r="I3" s="73" t="s">
        <v>400</v>
      </c>
      <c r="J3" s="5" t="s">
        <v>949</v>
      </c>
      <c r="K3" s="5" t="s">
        <v>378</v>
      </c>
      <c r="L3" s="19">
        <v>23</v>
      </c>
      <c r="M3" s="173"/>
      <c r="N3" s="19">
        <v>15</v>
      </c>
      <c r="O3" s="73" t="s">
        <v>390</v>
      </c>
      <c r="P3" s="5" t="s">
        <v>949</v>
      </c>
      <c r="Q3" s="5" t="s">
        <v>404</v>
      </c>
      <c r="R3" s="19">
        <v>14</v>
      </c>
      <c r="S3" s="177"/>
      <c r="T3" s="19">
        <v>34</v>
      </c>
      <c r="U3" s="73" t="s">
        <v>389</v>
      </c>
      <c r="V3" s="5" t="s">
        <v>949</v>
      </c>
      <c r="W3" s="5" t="s">
        <v>360</v>
      </c>
      <c r="X3" s="19">
        <v>33</v>
      </c>
      <c r="Y3" s="177"/>
      <c r="AA3" s="179" t="s">
        <v>950</v>
      </c>
    </row>
    <row r="4" spans="1:31" x14ac:dyDescent="0.2">
      <c r="A4" s="173"/>
      <c r="B4" s="19"/>
      <c r="C4" s="73"/>
      <c r="D4" s="5"/>
      <c r="E4" s="5"/>
      <c r="F4" s="19"/>
      <c r="G4" s="173"/>
      <c r="H4" s="19">
        <v>24</v>
      </c>
      <c r="I4" s="73" t="s">
        <v>364</v>
      </c>
      <c r="J4" s="5" t="s">
        <v>949</v>
      </c>
      <c r="K4" s="5" t="s">
        <v>403</v>
      </c>
      <c r="L4" s="19">
        <v>23</v>
      </c>
      <c r="M4" s="173"/>
      <c r="N4" s="19"/>
      <c r="O4" s="73"/>
      <c r="P4" s="5"/>
      <c r="Q4" s="5"/>
      <c r="R4" s="19"/>
      <c r="S4" s="177"/>
      <c r="T4" s="19">
        <v>25</v>
      </c>
      <c r="U4" s="73" t="s">
        <v>360</v>
      </c>
      <c r="V4" s="5" t="s">
        <v>949</v>
      </c>
      <c r="W4" s="5" t="s">
        <v>373</v>
      </c>
      <c r="X4" s="19">
        <v>24</v>
      </c>
      <c r="Y4" s="177"/>
      <c r="AA4" s="180" t="s">
        <v>951</v>
      </c>
    </row>
    <row r="5" spans="1:31" x14ac:dyDescent="0.2">
      <c r="A5" s="173"/>
      <c r="B5" s="19"/>
      <c r="C5" s="73"/>
      <c r="D5" s="5"/>
      <c r="E5" s="5"/>
      <c r="F5" s="19"/>
      <c r="G5" s="173"/>
      <c r="H5" s="19">
        <v>27</v>
      </c>
      <c r="I5" s="73" t="s">
        <v>403</v>
      </c>
      <c r="J5" s="5" t="s">
        <v>949</v>
      </c>
      <c r="K5" s="5" t="s">
        <v>952</v>
      </c>
      <c r="L5" s="19">
        <v>26</v>
      </c>
      <c r="M5" s="173"/>
      <c r="N5" s="19"/>
      <c r="O5" s="73"/>
      <c r="P5" s="5"/>
      <c r="Q5" s="5"/>
      <c r="R5" s="19"/>
      <c r="S5" s="177"/>
      <c r="T5" s="19">
        <v>45</v>
      </c>
      <c r="U5" s="73" t="s">
        <v>406</v>
      </c>
      <c r="V5" s="5" t="s">
        <v>949</v>
      </c>
      <c r="W5" s="5" t="s">
        <v>370</v>
      </c>
      <c r="X5" s="19">
        <v>44</v>
      </c>
      <c r="Y5" s="177"/>
      <c r="AA5" s="176" t="s">
        <v>119</v>
      </c>
    </row>
    <row r="6" spans="1:31" x14ac:dyDescent="0.2">
      <c r="A6" s="173"/>
      <c r="B6" s="19"/>
      <c r="C6" s="73"/>
      <c r="D6" s="5"/>
      <c r="E6" s="5"/>
      <c r="F6" s="19"/>
      <c r="G6" s="173"/>
      <c r="H6" s="19">
        <v>24</v>
      </c>
      <c r="I6" s="73" t="s">
        <v>378</v>
      </c>
      <c r="J6" s="5" t="s">
        <v>949</v>
      </c>
      <c r="K6" s="5" t="s">
        <v>389</v>
      </c>
      <c r="L6" s="19">
        <v>23</v>
      </c>
      <c r="M6" s="173"/>
      <c r="N6" s="19"/>
      <c r="O6" s="73"/>
      <c r="P6" s="5"/>
      <c r="Q6" s="5"/>
      <c r="R6" s="19"/>
      <c r="S6" s="177"/>
      <c r="T6" s="19"/>
      <c r="U6" s="73"/>
      <c r="V6" s="5"/>
      <c r="W6" s="5"/>
      <c r="X6" s="19"/>
      <c r="Y6" s="177"/>
    </row>
    <row r="7" spans="1:31" ht="15" x14ac:dyDescent="0.2">
      <c r="A7" s="166"/>
      <c r="B7" s="167" t="s">
        <v>118</v>
      </c>
      <c r="C7" s="168"/>
      <c r="D7" s="166"/>
      <c r="E7" s="166"/>
      <c r="F7" s="169"/>
      <c r="G7" s="166"/>
      <c r="H7" s="167" t="s">
        <v>166</v>
      </c>
      <c r="I7" s="168"/>
      <c r="J7" s="166"/>
      <c r="K7" s="166"/>
      <c r="L7" s="169"/>
      <c r="M7" s="166"/>
      <c r="N7" s="167" t="s">
        <v>167</v>
      </c>
      <c r="O7" s="168"/>
      <c r="P7" s="166"/>
      <c r="Q7" s="166"/>
      <c r="R7" s="169"/>
      <c r="S7" s="166"/>
      <c r="T7" s="167" t="s">
        <v>168</v>
      </c>
      <c r="U7" s="168"/>
      <c r="V7" s="166"/>
      <c r="W7" s="166"/>
      <c r="X7" s="169"/>
      <c r="Y7" s="166"/>
    </row>
    <row r="8" spans="1:31" s="170" customFormat="1" ht="12.75" customHeight="1" x14ac:dyDescent="0.2">
      <c r="A8" s="173"/>
      <c r="B8" s="19">
        <v>25</v>
      </c>
      <c r="C8" s="73" t="s">
        <v>360</v>
      </c>
      <c r="D8" s="5" t="s">
        <v>949</v>
      </c>
      <c r="E8" s="5" t="s">
        <v>370</v>
      </c>
      <c r="F8" s="19">
        <v>24</v>
      </c>
      <c r="G8" s="173"/>
      <c r="H8" s="19"/>
      <c r="I8" s="73"/>
      <c r="J8" s="5"/>
      <c r="K8" s="5"/>
      <c r="L8" s="19"/>
      <c r="M8" s="173"/>
      <c r="N8" s="19">
        <v>29</v>
      </c>
      <c r="O8" s="73" t="s">
        <v>378</v>
      </c>
      <c r="P8" s="5" t="s">
        <v>949</v>
      </c>
      <c r="Q8" s="5" t="s">
        <v>373</v>
      </c>
      <c r="R8" s="19">
        <v>28</v>
      </c>
      <c r="S8" s="173"/>
      <c r="T8" s="19">
        <v>39</v>
      </c>
      <c r="U8" s="73" t="s">
        <v>378</v>
      </c>
      <c r="V8" s="5" t="s">
        <v>949</v>
      </c>
      <c r="W8" s="5" t="s">
        <v>368</v>
      </c>
      <c r="X8" s="19">
        <v>38</v>
      </c>
      <c r="Y8" s="177"/>
      <c r="AA8" s="5"/>
      <c r="AB8" s="66" t="s">
        <v>359</v>
      </c>
      <c r="AC8" s="66" t="s">
        <v>429</v>
      </c>
      <c r="AD8" s="66" t="s">
        <v>724</v>
      </c>
      <c r="AE8" s="181" t="s">
        <v>953</v>
      </c>
    </row>
    <row r="9" spans="1:31" ht="12.75" customHeight="1" x14ac:dyDescent="0.2">
      <c r="A9" s="173"/>
      <c r="B9" s="19">
        <v>44</v>
      </c>
      <c r="C9" s="73" t="s">
        <v>370</v>
      </c>
      <c r="D9" s="5" t="s">
        <v>949</v>
      </c>
      <c r="E9" s="5" t="s">
        <v>404</v>
      </c>
      <c r="F9" s="19">
        <v>43</v>
      </c>
      <c r="G9" s="173"/>
      <c r="H9" s="19"/>
      <c r="I9" s="73"/>
      <c r="J9" s="5"/>
      <c r="K9" s="5"/>
      <c r="L9" s="19"/>
      <c r="M9" s="173"/>
      <c r="N9" s="19">
        <v>28</v>
      </c>
      <c r="O9" s="73" t="s">
        <v>370</v>
      </c>
      <c r="P9" s="5" t="s">
        <v>949</v>
      </c>
      <c r="Q9" s="5" t="s">
        <v>403</v>
      </c>
      <c r="R9" s="19">
        <v>27</v>
      </c>
      <c r="S9" s="173"/>
      <c r="T9" s="19"/>
      <c r="U9" s="73"/>
      <c r="V9" s="5"/>
      <c r="W9" s="5"/>
      <c r="X9" s="19"/>
      <c r="Y9" s="177"/>
      <c r="AA9" s="5" t="s">
        <v>412</v>
      </c>
      <c r="AB9" s="19">
        <v>1</v>
      </c>
      <c r="AC9" s="19">
        <v>0</v>
      </c>
      <c r="AD9" s="19">
        <f>SUM(AB9:AC9)</f>
        <v>1</v>
      </c>
      <c r="AE9" s="172">
        <f>AB9/AD9</f>
        <v>1</v>
      </c>
    </row>
    <row r="10" spans="1:31" ht="12.75" customHeight="1" x14ac:dyDescent="0.2">
      <c r="A10" s="173"/>
      <c r="B10" s="19">
        <v>53</v>
      </c>
      <c r="C10" s="73" t="s">
        <v>404</v>
      </c>
      <c r="D10" s="5" t="s">
        <v>949</v>
      </c>
      <c r="E10" s="5" t="s">
        <v>406</v>
      </c>
      <c r="F10" s="19">
        <v>52</v>
      </c>
      <c r="G10" s="173"/>
      <c r="H10" s="19"/>
      <c r="I10" s="73"/>
      <c r="J10" s="5"/>
      <c r="K10" s="5"/>
      <c r="L10" s="19"/>
      <c r="M10" s="173"/>
      <c r="N10" s="19">
        <v>23</v>
      </c>
      <c r="O10" s="73" t="s">
        <v>376</v>
      </c>
      <c r="P10" s="5" t="s">
        <v>949</v>
      </c>
      <c r="Q10" s="5" t="s">
        <v>367</v>
      </c>
      <c r="R10" s="19">
        <v>22</v>
      </c>
      <c r="S10" s="173"/>
      <c r="T10" s="19"/>
      <c r="U10" s="73"/>
      <c r="V10" s="5"/>
      <c r="W10" s="5"/>
      <c r="X10" s="19"/>
      <c r="Y10" s="177"/>
      <c r="AA10" s="5" t="s">
        <v>360</v>
      </c>
      <c r="AB10" s="19">
        <v>9</v>
      </c>
      <c r="AC10" s="19">
        <v>8</v>
      </c>
      <c r="AD10" s="19">
        <f t="shared" ref="AD10:AD45" si="0">SUM(AB10:AC10)</f>
        <v>17</v>
      </c>
      <c r="AE10" s="182">
        <f t="shared" ref="AE10:AE45" si="1">AB10/AD10</f>
        <v>0.52941176470588236</v>
      </c>
    </row>
    <row r="11" spans="1:31" ht="12.75" customHeight="1" x14ac:dyDescent="0.2">
      <c r="A11" s="173"/>
      <c r="B11" s="19">
        <v>28</v>
      </c>
      <c r="C11" s="73" t="s">
        <v>713</v>
      </c>
      <c r="D11" s="5" t="s">
        <v>949</v>
      </c>
      <c r="E11" s="5" t="s">
        <v>370</v>
      </c>
      <c r="F11" s="19">
        <v>27</v>
      </c>
      <c r="G11" s="173"/>
      <c r="H11" s="19"/>
      <c r="I11" s="73"/>
      <c r="J11" s="5"/>
      <c r="K11" s="5"/>
      <c r="L11" s="19"/>
      <c r="M11" s="173"/>
      <c r="N11" s="183">
        <v>40</v>
      </c>
      <c r="O11" s="184" t="s">
        <v>376</v>
      </c>
      <c r="P11" s="185" t="s">
        <v>949</v>
      </c>
      <c r="Q11" s="179" t="s">
        <v>368</v>
      </c>
      <c r="R11" s="183">
        <v>39</v>
      </c>
      <c r="S11" s="173"/>
      <c r="T11" s="19"/>
      <c r="U11" s="73"/>
      <c r="V11" s="5"/>
      <c r="W11" s="5"/>
      <c r="X11" s="19"/>
      <c r="Y11" s="177"/>
      <c r="AA11" s="5" t="s">
        <v>402</v>
      </c>
      <c r="AB11" s="19">
        <v>1</v>
      </c>
      <c r="AC11" s="19">
        <v>0</v>
      </c>
      <c r="AD11" s="19">
        <f t="shared" si="0"/>
        <v>1</v>
      </c>
      <c r="AE11" s="172">
        <f t="shared" si="1"/>
        <v>1</v>
      </c>
    </row>
    <row r="12" spans="1:31" ht="12.75" customHeight="1" x14ac:dyDescent="0.2">
      <c r="A12" s="173"/>
      <c r="B12" s="19"/>
      <c r="C12" s="73"/>
      <c r="D12" s="5"/>
      <c r="E12" s="5"/>
      <c r="F12" s="19"/>
      <c r="G12" s="173"/>
      <c r="H12" s="19"/>
      <c r="I12" s="73"/>
      <c r="J12" s="5"/>
      <c r="K12" s="5"/>
      <c r="L12" s="19"/>
      <c r="M12" s="173"/>
      <c r="N12" s="188">
        <v>23</v>
      </c>
      <c r="O12" s="189" t="s">
        <v>376</v>
      </c>
      <c r="P12" s="190" t="s">
        <v>949</v>
      </c>
      <c r="Q12" s="178" t="s">
        <v>366</v>
      </c>
      <c r="R12" s="188">
        <v>22</v>
      </c>
      <c r="S12" s="173"/>
      <c r="T12" s="19"/>
      <c r="U12" s="73"/>
      <c r="V12" s="5"/>
      <c r="W12" s="5"/>
      <c r="X12" s="19"/>
      <c r="Y12" s="177"/>
      <c r="AA12" s="5" t="s">
        <v>404</v>
      </c>
      <c r="AB12" s="19">
        <v>9</v>
      </c>
      <c r="AC12" s="19">
        <v>6</v>
      </c>
      <c r="AD12" s="19">
        <f t="shared" si="0"/>
        <v>15</v>
      </c>
      <c r="AE12" s="187">
        <f t="shared" si="1"/>
        <v>0.6</v>
      </c>
    </row>
    <row r="13" spans="1:31" ht="12.75" customHeight="1" x14ac:dyDescent="0.2">
      <c r="A13" s="166"/>
      <c r="B13" s="167" t="s">
        <v>169</v>
      </c>
      <c r="C13" s="168"/>
      <c r="D13" s="166"/>
      <c r="E13" s="166"/>
      <c r="F13" s="169"/>
      <c r="G13" s="166"/>
      <c r="H13" s="167" t="s">
        <v>170</v>
      </c>
      <c r="I13" s="168"/>
      <c r="J13" s="166"/>
      <c r="K13" s="166"/>
      <c r="L13" s="169"/>
      <c r="M13" s="166"/>
      <c r="N13" s="167" t="s">
        <v>204</v>
      </c>
      <c r="O13" s="168"/>
      <c r="P13" s="166"/>
      <c r="Q13" s="166"/>
      <c r="R13" s="169"/>
      <c r="S13" s="166"/>
      <c r="T13" s="167" t="s">
        <v>205</v>
      </c>
      <c r="U13" s="168"/>
      <c r="V13" s="166"/>
      <c r="W13" s="166"/>
      <c r="X13" s="169"/>
      <c r="Y13" s="166"/>
      <c r="AA13" s="5" t="s">
        <v>370</v>
      </c>
      <c r="AB13" s="186">
        <v>10</v>
      </c>
      <c r="AC13" s="186">
        <v>12</v>
      </c>
      <c r="AD13" s="186">
        <f t="shared" si="0"/>
        <v>22</v>
      </c>
      <c r="AE13" s="182">
        <f t="shared" si="1"/>
        <v>0.45454545454545453</v>
      </c>
    </row>
    <row r="14" spans="1:31" ht="12.75" customHeight="1" x14ac:dyDescent="0.2">
      <c r="A14" s="173"/>
      <c r="B14" s="19">
        <v>45</v>
      </c>
      <c r="C14" s="73" t="s">
        <v>368</v>
      </c>
      <c r="D14" s="5" t="s">
        <v>949</v>
      </c>
      <c r="E14" s="5" t="s">
        <v>376</v>
      </c>
      <c r="F14" s="19">
        <v>44</v>
      </c>
      <c r="G14" s="173"/>
      <c r="H14" s="19">
        <v>40</v>
      </c>
      <c r="I14" s="73" t="s">
        <v>390</v>
      </c>
      <c r="J14" s="5" t="s">
        <v>949</v>
      </c>
      <c r="K14" s="5" t="s">
        <v>366</v>
      </c>
      <c r="L14" s="19">
        <v>39</v>
      </c>
      <c r="M14" s="173"/>
      <c r="N14" s="19">
        <v>24</v>
      </c>
      <c r="O14" s="73" t="s">
        <v>385</v>
      </c>
      <c r="P14" s="5" t="s">
        <v>949</v>
      </c>
      <c r="Q14" s="5" t="s">
        <v>378</v>
      </c>
      <c r="R14" s="19">
        <v>23</v>
      </c>
      <c r="S14" s="173"/>
      <c r="T14" s="19">
        <v>49</v>
      </c>
      <c r="U14" s="73" t="s">
        <v>385</v>
      </c>
      <c r="V14" s="5" t="s">
        <v>949</v>
      </c>
      <c r="W14" s="5" t="s">
        <v>367</v>
      </c>
      <c r="X14" s="19">
        <v>48</v>
      </c>
      <c r="Y14" s="177"/>
      <c r="AA14" s="5" t="s">
        <v>400</v>
      </c>
      <c r="AB14" s="19">
        <v>1</v>
      </c>
      <c r="AC14" s="19">
        <v>1</v>
      </c>
      <c r="AD14" s="19">
        <f t="shared" si="0"/>
        <v>2</v>
      </c>
      <c r="AE14" s="172">
        <f t="shared" si="1"/>
        <v>0.5</v>
      </c>
    </row>
    <row r="15" spans="1:31" ht="12.75" customHeight="1" x14ac:dyDescent="0.2">
      <c r="A15" s="173"/>
      <c r="B15" s="19">
        <v>50</v>
      </c>
      <c r="C15" s="73" t="s">
        <v>389</v>
      </c>
      <c r="D15" s="5" t="s">
        <v>949</v>
      </c>
      <c r="E15" s="5" t="s">
        <v>378</v>
      </c>
      <c r="F15" s="19">
        <v>49</v>
      </c>
      <c r="G15" s="173"/>
      <c r="H15" s="19">
        <v>33</v>
      </c>
      <c r="I15" s="73" t="s">
        <v>390</v>
      </c>
      <c r="J15" s="5" t="s">
        <v>949</v>
      </c>
      <c r="K15" s="5" t="s">
        <v>360</v>
      </c>
      <c r="L15" s="19">
        <v>32</v>
      </c>
      <c r="M15" s="173"/>
      <c r="N15" s="19">
        <v>30</v>
      </c>
      <c r="O15" s="73" t="s">
        <v>372</v>
      </c>
      <c r="P15" s="5" t="s">
        <v>949</v>
      </c>
      <c r="Q15" s="5" t="s">
        <v>404</v>
      </c>
      <c r="R15" s="19">
        <v>29</v>
      </c>
      <c r="S15" s="173"/>
      <c r="T15" s="19"/>
      <c r="U15" s="73"/>
      <c r="V15" s="5"/>
      <c r="W15" s="5"/>
      <c r="X15" s="19"/>
      <c r="Y15" s="177"/>
      <c r="AA15" s="5" t="s">
        <v>378</v>
      </c>
      <c r="AB15" s="19">
        <v>6</v>
      </c>
      <c r="AC15" s="186">
        <v>12</v>
      </c>
      <c r="AD15" s="19">
        <f t="shared" si="0"/>
        <v>18</v>
      </c>
      <c r="AE15" s="182">
        <f t="shared" si="1"/>
        <v>0.33333333333333331</v>
      </c>
    </row>
    <row r="16" spans="1:31" s="170" customFormat="1" ht="12.75" customHeight="1" x14ac:dyDescent="0.2">
      <c r="A16" s="173"/>
      <c r="B16" s="183">
        <v>39</v>
      </c>
      <c r="C16" s="184" t="s">
        <v>390</v>
      </c>
      <c r="D16" s="185" t="s">
        <v>949</v>
      </c>
      <c r="E16" s="179" t="s">
        <v>376</v>
      </c>
      <c r="F16" s="183">
        <v>38</v>
      </c>
      <c r="G16" s="173"/>
      <c r="H16" s="19">
        <v>44</v>
      </c>
      <c r="I16" s="73" t="s">
        <v>373</v>
      </c>
      <c r="J16" s="5" t="s">
        <v>949</v>
      </c>
      <c r="K16" s="5" t="s">
        <v>370</v>
      </c>
      <c r="L16" s="19">
        <v>43</v>
      </c>
      <c r="M16" s="173"/>
      <c r="N16" s="19">
        <v>39</v>
      </c>
      <c r="O16" s="73" t="s">
        <v>387</v>
      </c>
      <c r="P16" s="5" t="s">
        <v>949</v>
      </c>
      <c r="Q16" s="5" t="s">
        <v>403</v>
      </c>
      <c r="R16" s="19">
        <v>38</v>
      </c>
      <c r="S16" s="173"/>
      <c r="T16" s="19"/>
      <c r="U16" s="73"/>
      <c r="V16" s="5"/>
      <c r="W16" s="5"/>
      <c r="X16" s="19"/>
      <c r="Y16" s="177"/>
      <c r="AA16" s="5" t="s">
        <v>364</v>
      </c>
      <c r="AB16" s="19">
        <v>1</v>
      </c>
      <c r="AC16" s="19">
        <v>0</v>
      </c>
      <c r="AD16" s="19">
        <f t="shared" si="0"/>
        <v>1</v>
      </c>
      <c r="AE16" s="172">
        <f t="shared" si="1"/>
        <v>1</v>
      </c>
    </row>
    <row r="17" spans="1:31" ht="12.75" customHeight="1" x14ac:dyDescent="0.2">
      <c r="A17" s="173"/>
      <c r="B17" s="19"/>
      <c r="C17" s="73"/>
      <c r="D17" s="5"/>
      <c r="E17" s="5"/>
      <c r="F17" s="19"/>
      <c r="G17" s="173"/>
      <c r="H17" s="19">
        <v>48</v>
      </c>
      <c r="I17" s="73" t="s">
        <v>366</v>
      </c>
      <c r="J17" s="5" t="s">
        <v>949</v>
      </c>
      <c r="K17" s="5" t="s">
        <v>390</v>
      </c>
      <c r="L17" s="19">
        <v>47</v>
      </c>
      <c r="M17" s="173"/>
      <c r="N17" s="19">
        <v>36</v>
      </c>
      <c r="O17" s="73" t="s">
        <v>372</v>
      </c>
      <c r="P17" s="5" t="s">
        <v>949</v>
      </c>
      <c r="Q17" s="5" t="s">
        <v>403</v>
      </c>
      <c r="R17" s="19">
        <v>35</v>
      </c>
      <c r="S17" s="173"/>
      <c r="T17" s="19"/>
      <c r="U17" s="73"/>
      <c r="V17" s="5"/>
      <c r="W17" s="5"/>
      <c r="X17" s="19"/>
      <c r="Y17" s="177"/>
      <c r="AA17" s="5" t="s">
        <v>954</v>
      </c>
      <c r="AB17" s="19">
        <v>1</v>
      </c>
      <c r="AC17" s="19">
        <v>1</v>
      </c>
      <c r="AD17" s="19">
        <f t="shared" si="0"/>
        <v>2</v>
      </c>
      <c r="AE17" s="172">
        <f t="shared" si="1"/>
        <v>0.5</v>
      </c>
    </row>
    <row r="18" spans="1:31" ht="12.75" customHeight="1" x14ac:dyDescent="0.2">
      <c r="A18" s="173"/>
      <c r="B18" s="19"/>
      <c r="C18" s="73"/>
      <c r="D18" s="5"/>
      <c r="E18" s="5"/>
      <c r="F18" s="19"/>
      <c r="G18" s="173"/>
      <c r="H18" s="19">
        <v>35</v>
      </c>
      <c r="I18" s="73" t="s">
        <v>403</v>
      </c>
      <c r="J18" s="5" t="s">
        <v>949</v>
      </c>
      <c r="K18" s="5" t="s">
        <v>366</v>
      </c>
      <c r="L18" s="19">
        <v>34</v>
      </c>
      <c r="M18" s="173"/>
      <c r="N18" s="19">
        <v>27</v>
      </c>
      <c r="O18" s="73" t="s">
        <v>404</v>
      </c>
      <c r="P18" s="5" t="s">
        <v>949</v>
      </c>
      <c r="Q18" s="5" t="s">
        <v>360</v>
      </c>
      <c r="R18" s="19">
        <v>26</v>
      </c>
      <c r="S18" s="173"/>
      <c r="T18" s="19"/>
      <c r="U18" s="73"/>
      <c r="V18" s="5"/>
      <c r="W18" s="5"/>
      <c r="X18" s="19"/>
      <c r="Y18" s="177"/>
      <c r="AA18" s="5" t="s">
        <v>389</v>
      </c>
      <c r="AB18" s="19">
        <v>2</v>
      </c>
      <c r="AC18" s="19">
        <v>1</v>
      </c>
      <c r="AD18" s="19">
        <f t="shared" si="0"/>
        <v>3</v>
      </c>
      <c r="AE18" s="172">
        <f t="shared" si="1"/>
        <v>0.66666666666666663</v>
      </c>
    </row>
    <row r="19" spans="1:31" ht="12.75" customHeight="1" x14ac:dyDescent="0.2">
      <c r="A19" s="173"/>
      <c r="B19" s="19"/>
      <c r="C19" s="73"/>
      <c r="D19" s="5"/>
      <c r="E19" s="5"/>
      <c r="F19" s="19"/>
      <c r="G19" s="173"/>
      <c r="H19" s="19"/>
      <c r="I19" s="73"/>
      <c r="J19" s="5"/>
      <c r="K19" s="5"/>
      <c r="L19" s="19"/>
      <c r="M19" s="173"/>
      <c r="N19" s="19">
        <v>39</v>
      </c>
      <c r="O19" s="73" t="s">
        <v>373</v>
      </c>
      <c r="P19" s="5" t="s">
        <v>949</v>
      </c>
      <c r="Q19" s="5" t="s">
        <v>403</v>
      </c>
      <c r="R19" s="19">
        <v>38</v>
      </c>
      <c r="S19" s="173"/>
      <c r="T19" s="19"/>
      <c r="U19" s="73"/>
      <c r="V19" s="5"/>
      <c r="W19" s="5"/>
      <c r="X19" s="19"/>
      <c r="Y19" s="177"/>
      <c r="AA19" s="5" t="s">
        <v>375</v>
      </c>
      <c r="AB19" s="19">
        <v>1</v>
      </c>
      <c r="AC19" s="19">
        <v>0</v>
      </c>
      <c r="AD19" s="19">
        <f t="shared" si="0"/>
        <v>1</v>
      </c>
      <c r="AE19" s="172">
        <f t="shared" si="1"/>
        <v>1</v>
      </c>
    </row>
    <row r="20" spans="1:31" ht="12.75" customHeight="1" x14ac:dyDescent="0.2">
      <c r="A20" s="166"/>
      <c r="B20" s="167" t="s">
        <v>206</v>
      </c>
      <c r="C20" s="168"/>
      <c r="D20" s="166"/>
      <c r="E20" s="166"/>
      <c r="F20" s="169"/>
      <c r="G20" s="166"/>
      <c r="H20" s="167" t="s">
        <v>207</v>
      </c>
      <c r="I20" s="168"/>
      <c r="J20" s="166"/>
      <c r="K20" s="166"/>
      <c r="L20" s="169"/>
      <c r="M20" s="166"/>
      <c r="N20" s="167" t="s">
        <v>208</v>
      </c>
      <c r="O20" s="168"/>
      <c r="P20" s="166"/>
      <c r="Q20" s="166"/>
      <c r="R20" s="169"/>
      <c r="S20" s="166"/>
      <c r="T20" s="167" t="s">
        <v>238</v>
      </c>
      <c r="U20" s="191"/>
      <c r="V20" s="177"/>
      <c r="W20" s="177"/>
      <c r="X20" s="192"/>
      <c r="Y20" s="166"/>
      <c r="AA20" s="5" t="s">
        <v>366</v>
      </c>
      <c r="AB20" s="19">
        <v>1</v>
      </c>
      <c r="AC20" s="19">
        <v>4</v>
      </c>
      <c r="AD20" s="19">
        <f t="shared" si="0"/>
        <v>5</v>
      </c>
      <c r="AE20" s="172">
        <f t="shared" si="1"/>
        <v>0.2</v>
      </c>
    </row>
    <row r="21" spans="1:31" ht="12.75" customHeight="1" x14ac:dyDescent="0.2">
      <c r="A21" s="173"/>
      <c r="B21" s="19">
        <v>33</v>
      </c>
      <c r="C21" s="73" t="s">
        <v>380</v>
      </c>
      <c r="D21" s="5" t="s">
        <v>949</v>
      </c>
      <c r="E21" s="5" t="s">
        <v>404</v>
      </c>
      <c r="F21" s="19">
        <v>32</v>
      </c>
      <c r="G21" s="173"/>
      <c r="H21" s="19">
        <v>32</v>
      </c>
      <c r="I21" s="73" t="s">
        <v>404</v>
      </c>
      <c r="J21" s="5" t="s">
        <v>949</v>
      </c>
      <c r="K21" s="5" t="s">
        <v>378</v>
      </c>
      <c r="L21" s="19">
        <v>31</v>
      </c>
      <c r="M21" s="173"/>
      <c r="N21" s="19">
        <v>33</v>
      </c>
      <c r="O21" s="73" t="s">
        <v>385</v>
      </c>
      <c r="P21" s="5" t="s">
        <v>949</v>
      </c>
      <c r="Q21" s="5" t="s">
        <v>390</v>
      </c>
      <c r="R21" s="19">
        <v>32</v>
      </c>
      <c r="S21" s="177"/>
      <c r="T21" s="19">
        <v>35</v>
      </c>
      <c r="U21" s="73" t="s">
        <v>390</v>
      </c>
      <c r="V21" s="5" t="s">
        <v>949</v>
      </c>
      <c r="W21" s="5" t="s">
        <v>382</v>
      </c>
      <c r="X21" s="19">
        <v>34</v>
      </c>
      <c r="Y21" s="177"/>
      <c r="AA21" s="5" t="s">
        <v>390</v>
      </c>
      <c r="AB21" s="19">
        <v>9</v>
      </c>
      <c r="AC21" s="19">
        <v>9</v>
      </c>
      <c r="AD21" s="19">
        <f t="shared" si="0"/>
        <v>18</v>
      </c>
      <c r="AE21" s="182">
        <f t="shared" si="1"/>
        <v>0.5</v>
      </c>
    </row>
    <row r="22" spans="1:31" ht="12.75" customHeight="1" x14ac:dyDescent="0.2">
      <c r="A22" s="173"/>
      <c r="B22" s="19">
        <v>35</v>
      </c>
      <c r="C22" s="73" t="s">
        <v>360</v>
      </c>
      <c r="D22" s="5" t="s">
        <v>949</v>
      </c>
      <c r="E22" s="5" t="s">
        <v>387</v>
      </c>
      <c r="F22" s="19">
        <v>34</v>
      </c>
      <c r="G22" s="173"/>
      <c r="H22" s="19">
        <v>32</v>
      </c>
      <c r="I22" s="73" t="s">
        <v>370</v>
      </c>
      <c r="J22" s="5" t="s">
        <v>949</v>
      </c>
      <c r="K22" s="5" t="s">
        <v>387</v>
      </c>
      <c r="L22" s="19">
        <v>31</v>
      </c>
      <c r="M22" s="173"/>
      <c r="N22" s="19"/>
      <c r="O22" s="73"/>
      <c r="P22" s="5"/>
      <c r="Q22" s="5"/>
      <c r="R22" s="19"/>
      <c r="S22" s="177"/>
      <c r="T22" s="19">
        <v>39</v>
      </c>
      <c r="U22" s="73" t="s">
        <v>390</v>
      </c>
      <c r="V22" s="5" t="s">
        <v>949</v>
      </c>
      <c r="W22" s="5" t="s">
        <v>397</v>
      </c>
      <c r="X22" s="19">
        <v>38</v>
      </c>
      <c r="Y22" s="177"/>
      <c r="AA22" s="5" t="s">
        <v>373</v>
      </c>
      <c r="AB22" s="19">
        <v>2</v>
      </c>
      <c r="AC22" s="19">
        <v>2</v>
      </c>
      <c r="AD22" s="19">
        <f t="shared" si="0"/>
        <v>4</v>
      </c>
      <c r="AE22" s="172">
        <f t="shared" si="1"/>
        <v>0.5</v>
      </c>
    </row>
    <row r="23" spans="1:31" ht="12.75" customHeight="1" x14ac:dyDescent="0.2">
      <c r="A23" s="173"/>
      <c r="B23" s="19">
        <v>28</v>
      </c>
      <c r="C23" s="73" t="s">
        <v>360</v>
      </c>
      <c r="D23" s="5" t="s">
        <v>949</v>
      </c>
      <c r="E23" s="5" t="s">
        <v>372</v>
      </c>
      <c r="F23" s="19">
        <v>27</v>
      </c>
      <c r="G23" s="173"/>
      <c r="H23" s="19">
        <v>45</v>
      </c>
      <c r="I23" s="73" t="s">
        <v>397</v>
      </c>
      <c r="J23" s="5" t="s">
        <v>949</v>
      </c>
      <c r="K23" s="5" t="s">
        <v>372</v>
      </c>
      <c r="L23" s="19">
        <v>44</v>
      </c>
      <c r="M23" s="173"/>
      <c r="N23" s="19"/>
      <c r="O23" s="73"/>
      <c r="P23" s="5"/>
      <c r="Q23" s="5"/>
      <c r="R23" s="19"/>
      <c r="S23" s="177"/>
      <c r="T23" s="19">
        <v>35</v>
      </c>
      <c r="U23" s="73" t="s">
        <v>404</v>
      </c>
      <c r="V23" s="5" t="s">
        <v>949</v>
      </c>
      <c r="W23" s="5" t="s">
        <v>370</v>
      </c>
      <c r="X23" s="19">
        <v>34</v>
      </c>
      <c r="Y23" s="177"/>
      <c r="AA23" s="5" t="s">
        <v>406</v>
      </c>
      <c r="AB23" s="19">
        <v>1</v>
      </c>
      <c r="AC23" s="19">
        <v>1</v>
      </c>
      <c r="AD23" s="19">
        <f t="shared" si="0"/>
        <v>2</v>
      </c>
      <c r="AE23" s="172">
        <f t="shared" si="1"/>
        <v>0.5</v>
      </c>
    </row>
    <row r="24" spans="1:31" ht="12.75" customHeight="1" x14ac:dyDescent="0.2">
      <c r="A24" s="173"/>
      <c r="B24" s="19"/>
      <c r="C24" s="73"/>
      <c r="D24" s="5"/>
      <c r="E24" s="5"/>
      <c r="F24" s="19"/>
      <c r="G24" s="173"/>
      <c r="H24" s="193">
        <v>56</v>
      </c>
      <c r="I24" s="194" t="s">
        <v>397</v>
      </c>
      <c r="J24" s="180" t="s">
        <v>949</v>
      </c>
      <c r="K24" s="180" t="s">
        <v>390</v>
      </c>
      <c r="L24" s="193">
        <v>55</v>
      </c>
      <c r="M24" s="173"/>
      <c r="N24" s="19"/>
      <c r="O24" s="73"/>
      <c r="P24" s="5"/>
      <c r="Q24" s="5"/>
      <c r="R24" s="19"/>
      <c r="S24" s="177"/>
      <c r="T24" s="19">
        <v>36</v>
      </c>
      <c r="U24" s="73" t="s">
        <v>360</v>
      </c>
      <c r="V24" s="5" t="s">
        <v>949</v>
      </c>
      <c r="W24" s="5" t="s">
        <v>372</v>
      </c>
      <c r="X24" s="19">
        <v>35</v>
      </c>
      <c r="Y24" s="177"/>
      <c r="AA24" s="5" t="s">
        <v>713</v>
      </c>
      <c r="AB24" s="19">
        <v>1</v>
      </c>
      <c r="AC24" s="19">
        <v>0</v>
      </c>
      <c r="AD24" s="19">
        <f t="shared" si="0"/>
        <v>1</v>
      </c>
      <c r="AE24" s="172">
        <f t="shared" si="1"/>
        <v>1</v>
      </c>
    </row>
    <row r="25" spans="1:31" ht="12.75" customHeight="1" x14ac:dyDescent="0.2">
      <c r="A25" s="173"/>
      <c r="B25" s="19"/>
      <c r="C25" s="73"/>
      <c r="D25" s="5"/>
      <c r="E25" s="5"/>
      <c r="F25" s="19"/>
      <c r="G25" s="173"/>
      <c r="H25" s="193"/>
      <c r="I25" s="194"/>
      <c r="J25" s="180"/>
      <c r="K25" s="180"/>
      <c r="L25" s="193"/>
      <c r="M25" s="173"/>
      <c r="N25" s="19"/>
      <c r="O25" s="73"/>
      <c r="P25" s="5"/>
      <c r="Q25" s="5"/>
      <c r="R25" s="19"/>
      <c r="S25" s="177"/>
      <c r="T25" s="19">
        <v>39</v>
      </c>
      <c r="U25" s="73" t="s">
        <v>372</v>
      </c>
      <c r="V25" s="5" t="s">
        <v>949</v>
      </c>
      <c r="W25" s="5" t="s">
        <v>387</v>
      </c>
      <c r="X25" s="19">
        <v>38</v>
      </c>
      <c r="Y25" s="177"/>
      <c r="AA25" s="5" t="s">
        <v>955</v>
      </c>
      <c r="AB25" s="19">
        <v>1</v>
      </c>
      <c r="AC25" s="19">
        <v>4</v>
      </c>
      <c r="AD25" s="19">
        <f t="shared" si="0"/>
        <v>5</v>
      </c>
      <c r="AE25" s="172">
        <f t="shared" si="1"/>
        <v>0.2</v>
      </c>
    </row>
    <row r="26" spans="1:31" s="170" customFormat="1" ht="12.75" customHeight="1" x14ac:dyDescent="0.2">
      <c r="A26" s="177"/>
      <c r="B26" s="167" t="s">
        <v>239</v>
      </c>
      <c r="C26" s="191"/>
      <c r="D26" s="177"/>
      <c r="E26" s="177"/>
      <c r="F26" s="192"/>
      <c r="G26" s="177"/>
      <c r="H26" s="167" t="s">
        <v>240</v>
      </c>
      <c r="I26" s="191"/>
      <c r="J26" s="177"/>
      <c r="K26" s="177"/>
      <c r="L26" s="192"/>
      <c r="M26" s="177"/>
      <c r="N26" s="167" t="s">
        <v>241</v>
      </c>
      <c r="O26" s="191"/>
      <c r="P26" s="177"/>
      <c r="Q26" s="177"/>
      <c r="R26" s="192"/>
      <c r="S26" s="177"/>
      <c r="T26" s="167" t="s">
        <v>242</v>
      </c>
      <c r="U26" s="191"/>
      <c r="V26" s="177"/>
      <c r="W26" s="177"/>
      <c r="X26" s="192"/>
      <c r="Y26" s="177"/>
      <c r="AA26" s="5" t="s">
        <v>376</v>
      </c>
      <c r="AB26" s="19">
        <v>3</v>
      </c>
      <c r="AC26" s="19">
        <v>2</v>
      </c>
      <c r="AD26" s="19">
        <f t="shared" si="0"/>
        <v>5</v>
      </c>
      <c r="AE26" s="172">
        <f t="shared" si="1"/>
        <v>0.6</v>
      </c>
    </row>
    <row r="27" spans="1:31" ht="12.75" customHeight="1" x14ac:dyDescent="0.2">
      <c r="A27" s="177"/>
      <c r="B27" s="19">
        <v>35</v>
      </c>
      <c r="C27" s="73" t="s">
        <v>398</v>
      </c>
      <c r="D27" s="5" t="s">
        <v>949</v>
      </c>
      <c r="E27" s="5" t="s">
        <v>397</v>
      </c>
      <c r="F27" s="19">
        <v>34</v>
      </c>
      <c r="G27" s="177"/>
      <c r="H27" s="19">
        <v>56</v>
      </c>
      <c r="I27" s="73" t="s">
        <v>390</v>
      </c>
      <c r="J27" s="5" t="s">
        <v>949</v>
      </c>
      <c r="K27" s="5" t="s">
        <v>360</v>
      </c>
      <c r="L27" s="19">
        <v>55</v>
      </c>
      <c r="M27" s="177"/>
      <c r="N27" s="174">
        <v>60</v>
      </c>
      <c r="O27" s="175" t="s">
        <v>363</v>
      </c>
      <c r="P27" s="176" t="s">
        <v>949</v>
      </c>
      <c r="Q27" s="195" t="s">
        <v>382</v>
      </c>
      <c r="R27" s="174">
        <v>59</v>
      </c>
      <c r="S27" s="173"/>
      <c r="T27" s="19">
        <v>38</v>
      </c>
      <c r="U27" s="73" t="s">
        <v>392</v>
      </c>
      <c r="V27" s="19" t="s">
        <v>949</v>
      </c>
      <c r="W27" s="5" t="s">
        <v>387</v>
      </c>
      <c r="X27" s="19">
        <v>37</v>
      </c>
      <c r="Y27" s="177"/>
      <c r="AA27" s="5" t="s">
        <v>367</v>
      </c>
      <c r="AB27" s="19">
        <v>0</v>
      </c>
      <c r="AC27" s="19">
        <v>2</v>
      </c>
      <c r="AD27" s="19">
        <f t="shared" si="0"/>
        <v>2</v>
      </c>
      <c r="AE27" s="172">
        <f t="shared" si="1"/>
        <v>0</v>
      </c>
    </row>
    <row r="28" spans="1:31" ht="12.75" customHeight="1" x14ac:dyDescent="0.2">
      <c r="A28" s="177"/>
      <c r="G28" s="177"/>
      <c r="H28" s="19">
        <v>48</v>
      </c>
      <c r="I28" s="73" t="s">
        <v>404</v>
      </c>
      <c r="J28" s="5" t="s">
        <v>949</v>
      </c>
      <c r="K28" s="5" t="s">
        <v>385</v>
      </c>
      <c r="L28" s="19">
        <v>47</v>
      </c>
      <c r="M28" s="177"/>
      <c r="N28" s="19">
        <v>38</v>
      </c>
      <c r="O28" s="73" t="s">
        <v>392</v>
      </c>
      <c r="P28" s="5" t="s">
        <v>949</v>
      </c>
      <c r="Q28" s="5" t="s">
        <v>382</v>
      </c>
      <c r="R28" s="19">
        <v>37</v>
      </c>
      <c r="S28" s="173"/>
      <c r="T28" s="19">
        <v>29</v>
      </c>
      <c r="U28" s="73" t="s">
        <v>390</v>
      </c>
      <c r="V28" s="19" t="s">
        <v>949</v>
      </c>
      <c r="W28" s="5" t="s">
        <v>397</v>
      </c>
      <c r="X28" s="19">
        <v>28</v>
      </c>
      <c r="Y28" s="177"/>
      <c r="AA28" s="5" t="s">
        <v>368</v>
      </c>
      <c r="AB28" s="19">
        <v>1</v>
      </c>
      <c r="AC28" s="19">
        <v>2</v>
      </c>
      <c r="AD28" s="19">
        <f t="shared" si="0"/>
        <v>3</v>
      </c>
      <c r="AE28" s="172">
        <f t="shared" si="1"/>
        <v>0.33333333333333331</v>
      </c>
    </row>
    <row r="29" spans="1:31" ht="12.75" customHeight="1" x14ac:dyDescent="0.2">
      <c r="A29" s="177"/>
      <c r="G29" s="177"/>
      <c r="H29" s="19">
        <v>47</v>
      </c>
      <c r="I29" s="73" t="s">
        <v>397</v>
      </c>
      <c r="J29" s="5" t="s">
        <v>949</v>
      </c>
      <c r="K29" s="5" t="s">
        <v>404</v>
      </c>
      <c r="L29" s="19">
        <v>46</v>
      </c>
      <c r="M29" s="177"/>
      <c r="N29" s="19">
        <v>34</v>
      </c>
      <c r="O29" s="73" t="s">
        <v>397</v>
      </c>
      <c r="P29" s="5" t="s">
        <v>949</v>
      </c>
      <c r="Q29" s="5" t="s">
        <v>363</v>
      </c>
      <c r="R29" s="19">
        <v>33</v>
      </c>
      <c r="S29" s="173"/>
      <c r="T29" s="19">
        <v>40</v>
      </c>
      <c r="U29" s="73" t="s">
        <v>390</v>
      </c>
      <c r="V29" s="19" t="s">
        <v>949</v>
      </c>
      <c r="W29" s="5" t="s">
        <v>378</v>
      </c>
      <c r="X29" s="19">
        <v>39</v>
      </c>
      <c r="Y29" s="177"/>
      <c r="AA29" s="5" t="s">
        <v>385</v>
      </c>
      <c r="AB29" s="19">
        <v>4</v>
      </c>
      <c r="AC29" s="19">
        <v>5</v>
      </c>
      <c r="AD29" s="19">
        <f t="shared" si="0"/>
        <v>9</v>
      </c>
      <c r="AE29" s="172">
        <f t="shared" si="1"/>
        <v>0.44444444444444442</v>
      </c>
    </row>
    <row r="30" spans="1:31" ht="12.75" customHeight="1" x14ac:dyDescent="0.2">
      <c r="A30" s="177"/>
      <c r="G30" s="177"/>
      <c r="H30" s="19">
        <v>47</v>
      </c>
      <c r="I30" s="73" t="s">
        <v>363</v>
      </c>
      <c r="J30" s="5" t="s">
        <v>949</v>
      </c>
      <c r="K30" s="5" t="s">
        <v>397</v>
      </c>
      <c r="L30" s="19">
        <v>46</v>
      </c>
      <c r="M30" s="177"/>
      <c r="N30" s="19"/>
      <c r="O30" s="73"/>
      <c r="P30" s="5"/>
      <c r="Q30" s="5"/>
      <c r="R30" s="19"/>
      <c r="S30" s="173"/>
      <c r="T30" s="19"/>
      <c r="U30" s="73"/>
      <c r="V30" s="19"/>
      <c r="W30" s="5"/>
      <c r="X30" s="19"/>
      <c r="Y30" s="177"/>
      <c r="AA30" s="5" t="s">
        <v>372</v>
      </c>
      <c r="AB30" s="19">
        <v>3</v>
      </c>
      <c r="AC30" s="19">
        <v>3</v>
      </c>
      <c r="AD30" s="19">
        <f t="shared" si="0"/>
        <v>6</v>
      </c>
      <c r="AE30" s="172">
        <f t="shared" si="1"/>
        <v>0.5</v>
      </c>
    </row>
    <row r="31" spans="1:31" ht="12.75" customHeight="1" x14ac:dyDescent="0.2">
      <c r="A31" s="177"/>
      <c r="G31" s="177"/>
      <c r="H31" s="19">
        <v>34</v>
      </c>
      <c r="I31" s="73" t="s">
        <v>380</v>
      </c>
      <c r="J31" s="5" t="s">
        <v>949</v>
      </c>
      <c r="K31" s="5" t="s">
        <v>390</v>
      </c>
      <c r="L31" s="19">
        <v>33</v>
      </c>
      <c r="M31" s="177"/>
      <c r="N31" s="19"/>
      <c r="O31" s="73"/>
      <c r="P31" s="5"/>
      <c r="Q31" s="5"/>
      <c r="R31" s="19"/>
      <c r="S31" s="177"/>
      <c r="T31" s="19"/>
      <c r="U31" s="73"/>
      <c r="V31" s="5"/>
      <c r="W31" s="5"/>
      <c r="X31" s="19"/>
      <c r="Y31" s="177"/>
      <c r="AA31" s="5" t="s">
        <v>387</v>
      </c>
      <c r="AB31" s="19">
        <v>1</v>
      </c>
      <c r="AC31" s="19">
        <v>6</v>
      </c>
      <c r="AD31" s="19">
        <f t="shared" si="0"/>
        <v>7</v>
      </c>
      <c r="AE31" s="172">
        <f t="shared" si="1"/>
        <v>0.14285714285714285</v>
      </c>
    </row>
    <row r="32" spans="1:31" ht="12.75" customHeight="1" x14ac:dyDescent="0.2">
      <c r="A32" s="177"/>
      <c r="B32" s="167" t="s">
        <v>276</v>
      </c>
      <c r="C32" s="191"/>
      <c r="D32" s="177"/>
      <c r="E32" s="177"/>
      <c r="F32" s="192"/>
      <c r="G32" s="177"/>
      <c r="H32" s="167" t="s">
        <v>277</v>
      </c>
      <c r="I32" s="191"/>
      <c r="J32" s="177"/>
      <c r="K32" s="177"/>
      <c r="L32" s="192"/>
      <c r="M32" s="177"/>
      <c r="N32" s="167" t="s">
        <v>278</v>
      </c>
      <c r="O32" s="191"/>
      <c r="P32" s="177"/>
      <c r="Q32" s="177"/>
      <c r="R32" s="192"/>
      <c r="S32" s="177"/>
      <c r="T32" s="167" t="s">
        <v>279</v>
      </c>
      <c r="U32" s="191"/>
      <c r="V32" s="177"/>
      <c r="W32" s="177"/>
      <c r="X32" s="192"/>
      <c r="Y32" s="177"/>
      <c r="AA32" s="5" t="s">
        <v>380</v>
      </c>
      <c r="AB32" s="19">
        <v>2</v>
      </c>
      <c r="AC32" s="19">
        <v>1</v>
      </c>
      <c r="AD32" s="19">
        <f t="shared" si="0"/>
        <v>3</v>
      </c>
      <c r="AE32" s="172">
        <f t="shared" si="1"/>
        <v>0.66666666666666663</v>
      </c>
    </row>
    <row r="33" spans="1:31" ht="12.75" customHeight="1" x14ac:dyDescent="0.2">
      <c r="A33" s="173"/>
      <c r="B33" s="19">
        <v>31</v>
      </c>
      <c r="C33" s="73" t="s">
        <v>404</v>
      </c>
      <c r="D33" s="5" t="s">
        <v>949</v>
      </c>
      <c r="E33" s="5" t="s">
        <v>360</v>
      </c>
      <c r="F33" s="19">
        <v>32</v>
      </c>
      <c r="G33" s="173"/>
      <c r="H33" s="19">
        <v>43</v>
      </c>
      <c r="I33" s="73" t="s">
        <v>378</v>
      </c>
      <c r="J33" s="19" t="s">
        <v>949</v>
      </c>
      <c r="K33" s="5" t="s">
        <v>387</v>
      </c>
      <c r="L33" s="19">
        <v>42</v>
      </c>
      <c r="M33" s="173"/>
      <c r="N33" s="19">
        <v>50</v>
      </c>
      <c r="O33" s="73" t="s">
        <v>404</v>
      </c>
      <c r="P33" s="19" t="s">
        <v>949</v>
      </c>
      <c r="Q33" s="5" t="s">
        <v>385</v>
      </c>
      <c r="R33" s="19">
        <v>49</v>
      </c>
      <c r="S33" s="196"/>
      <c r="T33" s="19">
        <v>29</v>
      </c>
      <c r="U33" s="73" t="s">
        <v>394</v>
      </c>
      <c r="V33" s="5" t="s">
        <v>949</v>
      </c>
      <c r="W33" s="5" t="s">
        <v>378</v>
      </c>
      <c r="X33" s="19">
        <v>28</v>
      </c>
      <c r="Y33" s="196"/>
      <c r="AA33" s="5" t="s">
        <v>397</v>
      </c>
      <c r="AB33" s="19">
        <v>8</v>
      </c>
      <c r="AC33" s="19">
        <v>6</v>
      </c>
      <c r="AD33" s="19">
        <f t="shared" si="0"/>
        <v>14</v>
      </c>
      <c r="AE33" s="182">
        <f t="shared" si="1"/>
        <v>0.5714285714285714</v>
      </c>
    </row>
    <row r="34" spans="1:31" ht="12.75" customHeight="1" x14ac:dyDescent="0.2">
      <c r="A34" s="173"/>
      <c r="B34" s="19">
        <v>40</v>
      </c>
      <c r="C34" s="73" t="s">
        <v>363</v>
      </c>
      <c r="D34" s="5" t="s">
        <v>949</v>
      </c>
      <c r="E34" s="5" t="s">
        <v>378</v>
      </c>
      <c r="F34" s="19">
        <v>39</v>
      </c>
      <c r="G34" s="173"/>
      <c r="H34" s="19">
        <v>36</v>
      </c>
      <c r="I34" s="73" t="s">
        <v>404</v>
      </c>
      <c r="J34" s="19" t="s">
        <v>949</v>
      </c>
      <c r="K34" s="5" t="s">
        <v>392</v>
      </c>
      <c r="L34" s="19">
        <v>35</v>
      </c>
      <c r="M34" s="173"/>
      <c r="N34" s="19">
        <v>42</v>
      </c>
      <c r="O34" s="73" t="s">
        <v>397</v>
      </c>
      <c r="P34" s="19" t="s">
        <v>949</v>
      </c>
      <c r="Q34" s="5" t="s">
        <v>370</v>
      </c>
      <c r="R34" s="19">
        <v>41</v>
      </c>
      <c r="S34" s="196"/>
      <c r="T34" s="19">
        <v>40</v>
      </c>
      <c r="U34" s="73" t="s">
        <v>397</v>
      </c>
      <c r="V34" s="5" t="s">
        <v>949</v>
      </c>
      <c r="W34" s="5" t="s">
        <v>363</v>
      </c>
      <c r="X34" s="19">
        <v>39</v>
      </c>
      <c r="Y34" s="196"/>
      <c r="AA34" s="5" t="s">
        <v>382</v>
      </c>
      <c r="AB34" s="19">
        <v>9</v>
      </c>
      <c r="AC34" s="19">
        <v>6</v>
      </c>
      <c r="AD34" s="19">
        <f t="shared" si="0"/>
        <v>15</v>
      </c>
      <c r="AE34" s="187">
        <f t="shared" si="1"/>
        <v>0.6</v>
      </c>
    </row>
    <row r="35" spans="1:31" ht="12.75" customHeight="1" x14ac:dyDescent="0.2">
      <c r="A35" s="173"/>
      <c r="B35" s="19">
        <v>31</v>
      </c>
      <c r="C35" s="73" t="s">
        <v>397</v>
      </c>
      <c r="D35" s="5" t="s">
        <v>949</v>
      </c>
      <c r="E35" s="5" t="s">
        <v>380</v>
      </c>
      <c r="F35" s="19">
        <v>30</v>
      </c>
      <c r="G35" s="173"/>
      <c r="H35" s="19">
        <v>47</v>
      </c>
      <c r="I35" s="73" t="s">
        <v>382</v>
      </c>
      <c r="J35" s="19" t="s">
        <v>949</v>
      </c>
      <c r="K35" s="5" t="s">
        <v>378</v>
      </c>
      <c r="L35" s="19">
        <v>46</v>
      </c>
      <c r="M35" s="173"/>
      <c r="N35" s="197">
        <v>60</v>
      </c>
      <c r="O35" s="198" t="s">
        <v>404</v>
      </c>
      <c r="P35" s="197" t="s">
        <v>949</v>
      </c>
      <c r="Q35" s="195" t="s">
        <v>397</v>
      </c>
      <c r="R35" s="197">
        <v>59</v>
      </c>
      <c r="S35" s="196"/>
      <c r="T35" s="19">
        <v>44</v>
      </c>
      <c r="U35" s="73" t="s">
        <v>394</v>
      </c>
      <c r="V35" s="5" t="s">
        <v>949</v>
      </c>
      <c r="W35" s="5" t="s">
        <v>392</v>
      </c>
      <c r="X35" s="19">
        <v>43</v>
      </c>
      <c r="Y35" s="196"/>
      <c r="AA35" s="5" t="s">
        <v>398</v>
      </c>
      <c r="AB35" s="19">
        <v>1</v>
      </c>
      <c r="AC35" s="19">
        <v>0</v>
      </c>
      <c r="AD35" s="19">
        <f t="shared" si="0"/>
        <v>1</v>
      </c>
      <c r="AE35" s="172">
        <f t="shared" si="1"/>
        <v>1</v>
      </c>
    </row>
    <row r="36" spans="1:31" ht="12.75" customHeight="1" x14ac:dyDescent="0.2">
      <c r="A36" s="173"/>
      <c r="B36" s="19"/>
      <c r="C36" s="73"/>
      <c r="D36" s="5"/>
      <c r="E36" s="5"/>
      <c r="F36" s="19"/>
      <c r="G36" s="173"/>
      <c r="H36" s="19"/>
      <c r="I36" s="73"/>
      <c r="J36" s="19"/>
      <c r="K36" s="5"/>
      <c r="L36" s="19"/>
      <c r="M36" s="173"/>
      <c r="N36" s="19"/>
      <c r="O36" s="73"/>
      <c r="P36" s="19"/>
      <c r="Q36" s="5"/>
      <c r="R36" s="19"/>
      <c r="S36" s="196"/>
      <c r="T36" s="19">
        <v>36</v>
      </c>
      <c r="U36" s="73" t="s">
        <v>407</v>
      </c>
      <c r="V36" s="5" t="s">
        <v>949</v>
      </c>
      <c r="W36" s="5" t="s">
        <v>382</v>
      </c>
      <c r="X36" s="19">
        <v>35</v>
      </c>
      <c r="Y36" s="196"/>
      <c r="AA36" s="5" t="s">
        <v>363</v>
      </c>
      <c r="AB36" s="19">
        <v>6</v>
      </c>
      <c r="AC36" s="19">
        <v>5</v>
      </c>
      <c r="AD36" s="19">
        <f t="shared" si="0"/>
        <v>11</v>
      </c>
      <c r="AE36" s="182">
        <f t="shared" si="1"/>
        <v>0.54545454545454541</v>
      </c>
    </row>
    <row r="37" spans="1:31" ht="12.75" customHeight="1" x14ac:dyDescent="0.2">
      <c r="A37" s="173"/>
      <c r="B37" s="19"/>
      <c r="C37" s="73"/>
      <c r="D37" s="5"/>
      <c r="E37" s="5"/>
      <c r="F37" s="19"/>
      <c r="G37" s="173"/>
      <c r="H37" s="19"/>
      <c r="I37" s="73"/>
      <c r="J37" s="19"/>
      <c r="K37" s="5"/>
      <c r="L37" s="19"/>
      <c r="M37" s="173"/>
      <c r="N37" s="19"/>
      <c r="O37" s="73"/>
      <c r="P37" s="19"/>
      <c r="Q37" s="5"/>
      <c r="R37" s="19"/>
      <c r="S37" s="196"/>
      <c r="T37" s="19">
        <v>31</v>
      </c>
      <c r="U37" s="73" t="s">
        <v>392</v>
      </c>
      <c r="V37" s="5" t="s">
        <v>949</v>
      </c>
      <c r="W37" s="5" t="s">
        <v>407</v>
      </c>
      <c r="X37" s="19">
        <v>30</v>
      </c>
      <c r="Y37" s="196"/>
      <c r="AA37" s="5" t="s">
        <v>392</v>
      </c>
      <c r="AB37" s="19">
        <v>7</v>
      </c>
      <c r="AC37" s="19">
        <v>7</v>
      </c>
      <c r="AD37" s="19">
        <f t="shared" si="0"/>
        <v>14</v>
      </c>
      <c r="AE37" s="182">
        <f t="shared" si="1"/>
        <v>0.5</v>
      </c>
    </row>
    <row r="38" spans="1:31" ht="12.75" customHeight="1" x14ac:dyDescent="0.2">
      <c r="A38" s="177"/>
      <c r="B38" s="167" t="s">
        <v>280</v>
      </c>
      <c r="C38" s="191"/>
      <c r="D38" s="177"/>
      <c r="E38" s="177"/>
      <c r="F38" s="192"/>
      <c r="G38" s="177"/>
      <c r="H38" s="167" t="s">
        <v>313</v>
      </c>
      <c r="I38" s="191"/>
      <c r="J38" s="177"/>
      <c r="K38" s="177"/>
      <c r="L38" s="192"/>
      <c r="M38" s="177"/>
      <c r="N38" s="167" t="s">
        <v>314</v>
      </c>
      <c r="O38" s="191"/>
      <c r="P38" s="177"/>
      <c r="Q38" s="177"/>
      <c r="R38" s="192"/>
      <c r="S38" s="177"/>
      <c r="T38" s="167" t="s">
        <v>315</v>
      </c>
      <c r="U38" s="191"/>
      <c r="V38" s="177"/>
      <c r="W38" s="177"/>
      <c r="X38" s="192"/>
      <c r="Y38" s="177"/>
      <c r="AA38" s="5" t="s">
        <v>394</v>
      </c>
      <c r="AB38" s="19">
        <v>3</v>
      </c>
      <c r="AC38" s="19">
        <v>0</v>
      </c>
      <c r="AD38" s="19">
        <f t="shared" si="0"/>
        <v>3</v>
      </c>
      <c r="AE38" s="172">
        <f t="shared" si="1"/>
        <v>1</v>
      </c>
    </row>
    <row r="39" spans="1:31" ht="12.75" customHeight="1" x14ac:dyDescent="0.2">
      <c r="A39" s="173"/>
      <c r="B39" s="19">
        <v>39</v>
      </c>
      <c r="C39" s="73" t="s">
        <v>397</v>
      </c>
      <c r="D39" s="19" t="s">
        <v>949</v>
      </c>
      <c r="E39" s="5" t="s">
        <v>393</v>
      </c>
      <c r="F39" s="19">
        <v>38</v>
      </c>
      <c r="G39" s="173"/>
      <c r="H39" s="19">
        <v>58</v>
      </c>
      <c r="I39" s="73" t="s">
        <v>382</v>
      </c>
      <c r="J39" s="19" t="s">
        <v>949</v>
      </c>
      <c r="K39" s="5" t="s">
        <v>390</v>
      </c>
      <c r="L39" s="19">
        <v>57</v>
      </c>
      <c r="M39" s="196"/>
      <c r="N39" s="19">
        <v>34</v>
      </c>
      <c r="O39" s="73" t="s">
        <v>360</v>
      </c>
      <c r="P39" s="5" t="s">
        <v>949</v>
      </c>
      <c r="Q39" s="5" t="s">
        <v>370</v>
      </c>
      <c r="R39" s="19">
        <v>33</v>
      </c>
      <c r="S39" s="196"/>
      <c r="T39" s="19">
        <v>36</v>
      </c>
      <c r="U39" s="73" t="s">
        <v>399</v>
      </c>
      <c r="V39" s="19" t="s">
        <v>949</v>
      </c>
      <c r="W39" s="5" t="s">
        <v>390</v>
      </c>
      <c r="X39" s="19">
        <v>35</v>
      </c>
      <c r="Y39" s="196"/>
      <c r="AA39" s="5" t="s">
        <v>407</v>
      </c>
      <c r="AB39" s="19">
        <v>3</v>
      </c>
      <c r="AC39" s="19">
        <v>2</v>
      </c>
      <c r="AD39" s="19">
        <f t="shared" si="0"/>
        <v>5</v>
      </c>
      <c r="AE39" s="172">
        <f t="shared" si="1"/>
        <v>0.6</v>
      </c>
    </row>
    <row r="40" spans="1:31" ht="12.75" customHeight="1" x14ac:dyDescent="0.2">
      <c r="A40" s="173"/>
      <c r="B40" s="19"/>
      <c r="C40" s="73"/>
      <c r="D40" s="19"/>
      <c r="E40" s="5"/>
      <c r="F40" s="19"/>
      <c r="G40" s="173"/>
      <c r="H40" s="19">
        <v>26</v>
      </c>
      <c r="I40" s="73" t="s">
        <v>392</v>
      </c>
      <c r="J40" s="19" t="s">
        <v>949</v>
      </c>
      <c r="K40" s="5" t="s">
        <v>393</v>
      </c>
      <c r="L40" s="19">
        <v>25</v>
      </c>
      <c r="M40" s="196"/>
      <c r="N40" s="19">
        <v>37</v>
      </c>
      <c r="O40" s="73" t="s">
        <v>363</v>
      </c>
      <c r="P40" s="5" t="s">
        <v>949</v>
      </c>
      <c r="Q40" s="5" t="s">
        <v>407</v>
      </c>
      <c r="R40" s="19">
        <v>36</v>
      </c>
      <c r="S40" s="196"/>
      <c r="T40" s="19">
        <v>36</v>
      </c>
      <c r="U40" s="73" t="s">
        <v>393</v>
      </c>
      <c r="V40" s="5" t="s">
        <v>949</v>
      </c>
      <c r="W40" s="5" t="s">
        <v>399</v>
      </c>
      <c r="X40" s="19">
        <v>35</v>
      </c>
      <c r="Y40" s="196"/>
      <c r="AA40" s="5" t="s">
        <v>393</v>
      </c>
      <c r="AB40" s="19">
        <v>3</v>
      </c>
      <c r="AC40" s="19">
        <v>2</v>
      </c>
      <c r="AD40" s="19">
        <f t="shared" si="0"/>
        <v>5</v>
      </c>
      <c r="AE40" s="172">
        <f t="shared" si="1"/>
        <v>0.6</v>
      </c>
    </row>
    <row r="41" spans="1:31" s="5" customFormat="1" ht="12.75" customHeight="1" x14ac:dyDescent="0.2">
      <c r="A41" s="173"/>
      <c r="B41" s="19"/>
      <c r="C41" s="73"/>
      <c r="D41" s="19"/>
      <c r="F41" s="19"/>
      <c r="G41" s="173"/>
      <c r="H41" s="19">
        <v>31</v>
      </c>
      <c r="I41" s="73" t="s">
        <v>394</v>
      </c>
      <c r="J41" s="19" t="s">
        <v>949</v>
      </c>
      <c r="K41" s="5" t="s">
        <v>392</v>
      </c>
      <c r="L41" s="19">
        <v>30</v>
      </c>
      <c r="M41" s="196"/>
      <c r="N41" s="19">
        <v>45</v>
      </c>
      <c r="O41" s="73" t="s">
        <v>370</v>
      </c>
      <c r="P41" s="5" t="s">
        <v>949</v>
      </c>
      <c r="Q41" s="5" t="s">
        <v>385</v>
      </c>
      <c r="R41" s="19">
        <v>44</v>
      </c>
      <c r="S41" s="196"/>
      <c r="T41" s="19">
        <v>53</v>
      </c>
      <c r="U41" s="73" t="s">
        <v>382</v>
      </c>
      <c r="V41" s="5" t="s">
        <v>949</v>
      </c>
      <c r="W41" s="5" t="s">
        <v>392</v>
      </c>
      <c r="X41" s="19">
        <v>52</v>
      </c>
      <c r="Y41" s="196"/>
      <c r="AA41" s="5" t="s">
        <v>399</v>
      </c>
      <c r="AB41" s="19">
        <v>1</v>
      </c>
      <c r="AC41" s="19">
        <v>2</v>
      </c>
      <c r="AD41" s="19">
        <f t="shared" si="0"/>
        <v>3</v>
      </c>
      <c r="AE41" s="172">
        <f t="shared" si="1"/>
        <v>0.33333333333333331</v>
      </c>
    </row>
    <row r="42" spans="1:31" s="5" customFormat="1" ht="12.75" customHeight="1" x14ac:dyDescent="0.2">
      <c r="A42" s="173"/>
      <c r="B42" s="19"/>
      <c r="C42" s="73"/>
      <c r="D42" s="19"/>
      <c r="F42" s="19"/>
      <c r="G42" s="173"/>
      <c r="H42" s="19">
        <v>42</v>
      </c>
      <c r="I42" s="73" t="s">
        <v>392</v>
      </c>
      <c r="J42" s="19" t="s">
        <v>949</v>
      </c>
      <c r="K42" s="5" t="s">
        <v>378</v>
      </c>
      <c r="L42" s="19">
        <v>41</v>
      </c>
      <c r="M42" s="196"/>
      <c r="N42" s="19">
        <v>43</v>
      </c>
      <c r="O42" s="73" t="s">
        <v>370</v>
      </c>
      <c r="P42" s="5" t="s">
        <v>949</v>
      </c>
      <c r="Q42" s="5" t="s">
        <v>397</v>
      </c>
      <c r="R42" s="19">
        <v>42</v>
      </c>
      <c r="S42" s="196"/>
      <c r="T42" s="19">
        <v>45</v>
      </c>
      <c r="U42" s="73" t="s">
        <v>363</v>
      </c>
      <c r="V42" s="5" t="s">
        <v>949</v>
      </c>
      <c r="W42" s="5" t="s">
        <v>370</v>
      </c>
      <c r="X42" s="19">
        <v>44</v>
      </c>
      <c r="Y42" s="196"/>
      <c r="AA42" s="5" t="s">
        <v>658</v>
      </c>
      <c r="AB42" s="19">
        <v>1</v>
      </c>
      <c r="AC42" s="19">
        <v>0</v>
      </c>
      <c r="AD42" s="19">
        <f t="shared" si="0"/>
        <v>1</v>
      </c>
      <c r="AE42" s="172">
        <f t="shared" si="1"/>
        <v>1</v>
      </c>
    </row>
    <row r="43" spans="1:31" s="5" customFormat="1" ht="12.75" customHeight="1" x14ac:dyDescent="0.2">
      <c r="A43" s="173"/>
      <c r="B43" s="19"/>
      <c r="C43" s="73"/>
      <c r="D43" s="19"/>
      <c r="F43" s="19"/>
      <c r="G43" s="173"/>
      <c r="H43" s="19">
        <v>41</v>
      </c>
      <c r="I43" s="73" t="s">
        <v>370</v>
      </c>
      <c r="J43" s="19" t="s">
        <v>949</v>
      </c>
      <c r="K43" s="5" t="s">
        <v>392</v>
      </c>
      <c r="L43" s="19">
        <v>40</v>
      </c>
      <c r="M43" s="196"/>
      <c r="N43" s="19"/>
      <c r="O43" s="73"/>
      <c r="R43" s="19"/>
      <c r="S43" s="196"/>
      <c r="T43" s="19">
        <v>53</v>
      </c>
      <c r="U43" s="73" t="s">
        <v>385</v>
      </c>
      <c r="V43" s="5" t="s">
        <v>949</v>
      </c>
      <c r="W43" s="5" t="s">
        <v>370</v>
      </c>
      <c r="X43" s="19">
        <v>52</v>
      </c>
      <c r="Y43" s="196"/>
      <c r="AA43" s="5" t="s">
        <v>395</v>
      </c>
      <c r="AB43" s="19">
        <v>2</v>
      </c>
      <c r="AC43" s="19">
        <v>2</v>
      </c>
      <c r="AD43" s="19">
        <f t="shared" si="0"/>
        <v>4</v>
      </c>
      <c r="AE43" s="172">
        <f t="shared" si="1"/>
        <v>0.5</v>
      </c>
    </row>
    <row r="44" spans="1:31" s="5" customFormat="1" ht="12.75" customHeight="1" x14ac:dyDescent="0.2">
      <c r="A44" s="173"/>
      <c r="B44" s="19"/>
      <c r="C44" s="73"/>
      <c r="D44" s="19"/>
      <c r="F44" s="19"/>
      <c r="G44" s="173"/>
      <c r="H44" s="19">
        <v>47</v>
      </c>
      <c r="I44" s="73" t="s">
        <v>393</v>
      </c>
      <c r="J44" s="19" t="s">
        <v>949</v>
      </c>
      <c r="K44" s="5" t="s">
        <v>370</v>
      </c>
      <c r="L44" s="19">
        <v>46</v>
      </c>
      <c r="M44" s="196"/>
      <c r="N44" s="19"/>
      <c r="O44" s="73"/>
      <c r="R44" s="19"/>
      <c r="S44" s="196"/>
      <c r="T44" s="19"/>
      <c r="U44" s="73"/>
      <c r="X44" s="19"/>
      <c r="Y44" s="196"/>
      <c r="AA44" s="5" t="s">
        <v>711</v>
      </c>
      <c r="AB44" s="19">
        <v>0</v>
      </c>
      <c r="AC44" s="19">
        <v>0</v>
      </c>
      <c r="AD44" s="19">
        <f t="shared" si="0"/>
        <v>0</v>
      </c>
      <c r="AE44" s="172">
        <v>0</v>
      </c>
    </row>
    <row r="45" spans="1:31" s="5" customFormat="1" ht="12.75" customHeight="1" x14ac:dyDescent="0.2">
      <c r="A45" s="173"/>
      <c r="B45" s="19"/>
      <c r="C45" s="73"/>
      <c r="D45" s="19"/>
      <c r="F45" s="19"/>
      <c r="G45" s="173"/>
      <c r="H45" s="19">
        <v>39</v>
      </c>
      <c r="I45" s="73" t="s">
        <v>378</v>
      </c>
      <c r="J45" s="19" t="s">
        <v>949</v>
      </c>
      <c r="K45" s="5" t="s">
        <v>370</v>
      </c>
      <c r="L45" s="19">
        <v>38</v>
      </c>
      <c r="M45" s="196"/>
      <c r="N45" s="19"/>
      <c r="O45" s="73"/>
      <c r="R45" s="19"/>
      <c r="S45" s="196"/>
      <c r="T45" s="19"/>
      <c r="U45" s="73"/>
      <c r="X45" s="19"/>
      <c r="Y45" s="196"/>
      <c r="AA45" s="5" t="s">
        <v>1934</v>
      </c>
      <c r="AB45" s="19">
        <v>0</v>
      </c>
      <c r="AC45" s="19">
        <v>1</v>
      </c>
      <c r="AD45" s="19">
        <f t="shared" si="0"/>
        <v>1</v>
      </c>
      <c r="AE45" s="172">
        <f t="shared" si="1"/>
        <v>0</v>
      </c>
    </row>
    <row r="46" spans="1:31" s="5" customFormat="1" ht="12.75" customHeight="1" x14ac:dyDescent="0.2">
      <c r="A46" s="177"/>
      <c r="B46" s="167" t="s">
        <v>316</v>
      </c>
      <c r="C46" s="191"/>
      <c r="D46" s="177"/>
      <c r="E46" s="177"/>
      <c r="F46" s="192"/>
      <c r="G46" s="177"/>
      <c r="H46" s="167" t="s">
        <v>317</v>
      </c>
      <c r="I46" s="191"/>
      <c r="J46" s="177"/>
      <c r="K46" s="177"/>
      <c r="L46" s="192"/>
      <c r="M46" s="177"/>
      <c r="N46" s="167" t="s">
        <v>344</v>
      </c>
      <c r="O46" s="191"/>
      <c r="P46" s="177"/>
      <c r="Q46" s="177"/>
      <c r="R46" s="192"/>
      <c r="S46" s="177"/>
      <c r="T46" s="167" t="s">
        <v>956</v>
      </c>
      <c r="U46" s="191"/>
      <c r="V46" s="177"/>
      <c r="W46" s="177"/>
      <c r="X46" s="192"/>
      <c r="Y46" s="177"/>
      <c r="AB46" s="19"/>
      <c r="AC46" s="19"/>
      <c r="AD46" s="19"/>
      <c r="AE46" s="172"/>
    </row>
    <row r="47" spans="1:31" s="5" customFormat="1" ht="12.75" customHeight="1" x14ac:dyDescent="0.2">
      <c r="A47" s="173"/>
      <c r="B47" s="19">
        <v>38</v>
      </c>
      <c r="C47" s="73" t="s">
        <v>382</v>
      </c>
      <c r="D47" s="19" t="s">
        <v>949</v>
      </c>
      <c r="E47" s="5" t="s">
        <v>392</v>
      </c>
      <c r="F47" s="19">
        <v>37</v>
      </c>
      <c r="G47" s="173"/>
      <c r="H47" s="19">
        <v>46</v>
      </c>
      <c r="I47" s="73" t="s">
        <v>363</v>
      </c>
      <c r="J47" s="19" t="s">
        <v>949</v>
      </c>
      <c r="K47" s="5" t="s">
        <v>390</v>
      </c>
      <c r="L47" s="19">
        <v>45</v>
      </c>
      <c r="M47" s="196"/>
      <c r="N47" s="19">
        <v>33</v>
      </c>
      <c r="O47" s="73" t="s">
        <v>392</v>
      </c>
      <c r="P47" s="5" t="s">
        <v>949</v>
      </c>
      <c r="Q47" s="5" t="s">
        <v>370</v>
      </c>
      <c r="R47" s="19">
        <v>32</v>
      </c>
      <c r="S47" s="196"/>
      <c r="T47" s="19">
        <v>32</v>
      </c>
      <c r="U47" s="73" t="s">
        <v>382</v>
      </c>
      <c r="V47" s="19" t="s">
        <v>949</v>
      </c>
      <c r="W47" s="5" t="s">
        <v>395</v>
      </c>
      <c r="X47" s="19">
        <v>31</v>
      </c>
      <c r="Y47" s="196"/>
      <c r="AB47" s="19">
        <f>SUM(AB9:AB46)</f>
        <v>115</v>
      </c>
      <c r="AC47" s="19">
        <f>SUM(AC9:AC46)</f>
        <v>115</v>
      </c>
      <c r="AD47" s="19">
        <f>SUM(AD9:AD46)</f>
        <v>230</v>
      </c>
      <c r="AE47" s="172"/>
    </row>
    <row r="48" spans="1:31" s="5" customFormat="1" ht="12.75" customHeight="1" x14ac:dyDescent="0.2">
      <c r="A48" s="173"/>
      <c r="B48" s="19">
        <v>32</v>
      </c>
      <c r="C48" s="73" t="s">
        <v>382</v>
      </c>
      <c r="D48" s="19" t="s">
        <v>949</v>
      </c>
      <c r="E48" s="5" t="s">
        <v>363</v>
      </c>
      <c r="F48" s="19">
        <v>31</v>
      </c>
      <c r="G48" s="173"/>
      <c r="H48" s="19">
        <v>52</v>
      </c>
      <c r="I48" s="73" t="s">
        <v>370</v>
      </c>
      <c r="J48" s="19" t="s">
        <v>949</v>
      </c>
      <c r="K48" s="5" t="s">
        <v>385</v>
      </c>
      <c r="L48" s="19">
        <v>51</v>
      </c>
      <c r="M48" s="196"/>
      <c r="N48" s="19">
        <v>63</v>
      </c>
      <c r="O48" s="73" t="s">
        <v>378</v>
      </c>
      <c r="P48" s="5" t="s">
        <v>949</v>
      </c>
      <c r="Q48" s="5" t="s">
        <v>363</v>
      </c>
      <c r="R48" s="19">
        <v>62</v>
      </c>
      <c r="S48" s="196"/>
      <c r="T48" s="19">
        <v>35</v>
      </c>
      <c r="U48" s="73" t="s">
        <v>658</v>
      </c>
      <c r="V48" s="5" t="s">
        <v>949</v>
      </c>
      <c r="W48" s="5" t="s">
        <v>392</v>
      </c>
      <c r="X48" s="19">
        <v>34</v>
      </c>
      <c r="Y48" s="196"/>
      <c r="AA48" s="26"/>
      <c r="AB48" s="38"/>
      <c r="AC48" s="38"/>
      <c r="AD48" s="38"/>
      <c r="AE48" s="172"/>
    </row>
    <row r="49" spans="1:31" s="5" customFormat="1" ht="12.75" customHeight="1" x14ac:dyDescent="0.2">
      <c r="A49" s="173"/>
      <c r="B49" s="19"/>
      <c r="C49" s="73"/>
      <c r="D49" s="19"/>
      <c r="F49" s="19"/>
      <c r="G49" s="173"/>
      <c r="H49" s="19">
        <v>49</v>
      </c>
      <c r="I49" s="73" t="s">
        <v>407</v>
      </c>
      <c r="J49" s="19" t="s">
        <v>949</v>
      </c>
      <c r="K49" s="5" t="s">
        <v>378</v>
      </c>
      <c r="L49" s="19">
        <v>48</v>
      </c>
      <c r="M49" s="196"/>
      <c r="N49" s="19"/>
      <c r="O49" s="73"/>
      <c r="R49" s="19"/>
      <c r="S49" s="196"/>
      <c r="T49" s="19">
        <v>30</v>
      </c>
      <c r="U49" s="73" t="s">
        <v>407</v>
      </c>
      <c r="V49" s="5" t="s">
        <v>949</v>
      </c>
      <c r="W49" s="5" t="s">
        <v>360</v>
      </c>
      <c r="X49" s="19">
        <v>29</v>
      </c>
      <c r="Y49" s="196"/>
      <c r="Z49"/>
      <c r="AA49" s="26"/>
      <c r="AB49" s="38"/>
      <c r="AC49" s="38"/>
      <c r="AD49" s="38"/>
      <c r="AE49" s="172"/>
    </row>
    <row r="50" spans="1:31" s="5" customFormat="1" ht="12.75" customHeight="1" x14ac:dyDescent="0.2">
      <c r="A50" s="173"/>
      <c r="B50" s="19"/>
      <c r="C50" s="73"/>
      <c r="D50" s="19"/>
      <c r="F50" s="19"/>
      <c r="G50" s="173"/>
      <c r="H50" s="19">
        <v>36</v>
      </c>
      <c r="I50" s="73" t="s">
        <v>393</v>
      </c>
      <c r="J50" s="19" t="s">
        <v>949</v>
      </c>
      <c r="K50" s="5" t="s">
        <v>399</v>
      </c>
      <c r="L50" s="19">
        <v>35</v>
      </c>
      <c r="M50" s="196"/>
      <c r="N50" s="19"/>
      <c r="O50" s="73"/>
      <c r="R50" s="19"/>
      <c r="S50" s="196"/>
      <c r="T50" s="19"/>
      <c r="U50" s="73"/>
      <c r="X50" s="19"/>
      <c r="Y50" s="196"/>
      <c r="AA50" s="26"/>
      <c r="AB50" s="38"/>
      <c r="AC50" s="38"/>
      <c r="AD50" s="38"/>
      <c r="AE50" s="172"/>
    </row>
    <row r="51" spans="1:31" s="5" customFormat="1" ht="12.75" customHeight="1" x14ac:dyDescent="0.2">
      <c r="A51" s="173"/>
      <c r="B51" s="19"/>
      <c r="C51" s="73"/>
      <c r="D51" s="19"/>
      <c r="F51" s="19"/>
      <c r="G51" s="173"/>
      <c r="H51" s="19">
        <v>40</v>
      </c>
      <c r="I51" s="73" t="s">
        <v>382</v>
      </c>
      <c r="J51" s="19" t="s">
        <v>949</v>
      </c>
      <c r="K51" s="5" t="s">
        <v>387</v>
      </c>
      <c r="L51" s="19">
        <v>39</v>
      </c>
      <c r="M51" s="196"/>
      <c r="N51" s="19"/>
      <c r="O51" s="73"/>
      <c r="R51" s="19"/>
      <c r="S51" s="196"/>
      <c r="T51" s="19"/>
      <c r="U51" s="73"/>
      <c r="X51" s="19"/>
      <c r="Y51" s="196"/>
      <c r="AA51" s="26"/>
      <c r="AB51" s="38"/>
      <c r="AC51" s="38"/>
      <c r="AD51" s="38"/>
      <c r="AE51" s="172"/>
    </row>
    <row r="52" spans="1:31" s="5" customFormat="1" ht="12.75" customHeight="1" x14ac:dyDescent="0.2">
      <c r="A52" s="177"/>
      <c r="B52" s="167" t="s">
        <v>1278</v>
      </c>
      <c r="C52" s="191"/>
      <c r="D52" s="177"/>
      <c r="E52" s="177"/>
      <c r="F52" s="192"/>
      <c r="G52" s="177"/>
      <c r="H52" s="167" t="s">
        <v>1298</v>
      </c>
      <c r="I52" s="191"/>
      <c r="J52" s="177"/>
      <c r="K52" s="177"/>
      <c r="L52" s="192"/>
      <c r="M52" s="177"/>
      <c r="N52" s="167" t="s">
        <v>1299</v>
      </c>
      <c r="O52" s="191"/>
      <c r="P52" s="177"/>
      <c r="Q52" s="177"/>
      <c r="R52" s="192"/>
      <c r="S52" s="177"/>
      <c r="T52" s="167" t="s">
        <v>1995</v>
      </c>
      <c r="U52" s="191"/>
      <c r="V52" s="177"/>
      <c r="W52" s="177"/>
      <c r="X52" s="192"/>
      <c r="Y52" s="177"/>
      <c r="AA52" s="26"/>
      <c r="AB52" s="38"/>
      <c r="AC52" s="38"/>
      <c r="AD52" s="38"/>
      <c r="AE52" s="172"/>
    </row>
    <row r="53" spans="1:31" s="5" customFormat="1" ht="12.75" customHeight="1" x14ac:dyDescent="0.2">
      <c r="A53" s="173"/>
      <c r="B53" s="19">
        <v>22</v>
      </c>
      <c r="C53" s="73" t="s">
        <v>395</v>
      </c>
      <c r="D53" s="19" t="s">
        <v>949</v>
      </c>
      <c r="E53" s="5" t="s">
        <v>382</v>
      </c>
      <c r="F53" s="19">
        <v>21</v>
      </c>
      <c r="G53" s="173"/>
      <c r="H53" s="19">
        <v>49</v>
      </c>
      <c r="I53" s="73" t="s">
        <v>360</v>
      </c>
      <c r="J53" s="19" t="s">
        <v>949</v>
      </c>
      <c r="K53" s="5" t="s">
        <v>382</v>
      </c>
      <c r="L53" s="19">
        <v>48</v>
      </c>
      <c r="M53" s="196"/>
      <c r="N53" s="19"/>
      <c r="O53" s="73"/>
      <c r="R53" s="19"/>
      <c r="S53" s="196"/>
      <c r="T53" s="19"/>
      <c r="U53" s="73"/>
      <c r="V53" s="19"/>
      <c r="X53" s="19"/>
      <c r="Y53" s="196"/>
      <c r="AB53" s="19"/>
      <c r="AC53" s="19"/>
      <c r="AD53" s="38"/>
      <c r="AE53" s="172"/>
    </row>
    <row r="54" spans="1:31" s="5" customFormat="1" ht="12.75" customHeight="1" x14ac:dyDescent="0.2">
      <c r="A54" s="173"/>
      <c r="B54" s="19">
        <v>38</v>
      </c>
      <c r="C54" s="73" t="s">
        <v>382</v>
      </c>
      <c r="D54" s="19" t="s">
        <v>949</v>
      </c>
      <c r="E54" s="5" t="s">
        <v>385</v>
      </c>
      <c r="F54" s="19">
        <v>37</v>
      </c>
      <c r="G54" s="173"/>
      <c r="H54" s="19">
        <v>30</v>
      </c>
      <c r="I54" s="73" t="s">
        <v>382</v>
      </c>
      <c r="J54" s="19" t="s">
        <v>949</v>
      </c>
      <c r="K54" s="5" t="s">
        <v>1934</v>
      </c>
      <c r="L54" s="19">
        <v>29</v>
      </c>
      <c r="M54" s="196"/>
      <c r="N54" s="19"/>
      <c r="O54" s="73"/>
      <c r="R54" s="19"/>
      <c r="S54" s="196"/>
      <c r="T54" s="19"/>
      <c r="U54" s="73"/>
      <c r="X54" s="19"/>
      <c r="Y54" s="196"/>
      <c r="AB54" s="19"/>
      <c r="AC54" s="19"/>
      <c r="AD54" s="38"/>
      <c r="AE54" s="172"/>
    </row>
    <row r="55" spans="1:31" s="5" customFormat="1" ht="12.75" customHeight="1" x14ac:dyDescent="0.2">
      <c r="A55" s="173"/>
      <c r="B55" s="19">
        <v>46</v>
      </c>
      <c r="C55" s="73" t="s">
        <v>395</v>
      </c>
      <c r="D55" s="19" t="s">
        <v>949</v>
      </c>
      <c r="E55" s="5" t="s">
        <v>378</v>
      </c>
      <c r="F55" s="19">
        <v>45</v>
      </c>
      <c r="G55" s="173"/>
      <c r="H55" s="19">
        <v>57</v>
      </c>
      <c r="I55" s="73" t="s">
        <v>360</v>
      </c>
      <c r="J55" s="19" t="s">
        <v>949</v>
      </c>
      <c r="K55" s="5" t="s">
        <v>390</v>
      </c>
      <c r="L55" s="19">
        <v>56</v>
      </c>
      <c r="M55" s="196"/>
      <c r="N55" s="19"/>
      <c r="O55" s="73"/>
      <c r="R55" s="19"/>
      <c r="S55" s="196"/>
      <c r="T55" s="19"/>
      <c r="U55" s="73"/>
      <c r="X55" s="19"/>
      <c r="Y55" s="196"/>
      <c r="AB55" s="19"/>
      <c r="AC55" s="19"/>
      <c r="AD55" s="38"/>
      <c r="AE55" s="172"/>
    </row>
    <row r="56" spans="1:31" s="5" customFormat="1" ht="12.75" customHeight="1" x14ac:dyDescent="0.2">
      <c r="A56" s="173"/>
      <c r="B56" s="19">
        <v>20</v>
      </c>
      <c r="C56" s="73" t="s">
        <v>370</v>
      </c>
      <c r="D56" s="19" t="s">
        <v>949</v>
      </c>
      <c r="E56" s="5" t="s">
        <v>395</v>
      </c>
      <c r="F56" s="19">
        <v>19</v>
      </c>
      <c r="G56" s="173"/>
      <c r="H56" s="19"/>
      <c r="I56" s="73"/>
      <c r="J56" s="19"/>
      <c r="L56" s="19"/>
      <c r="M56" s="196"/>
      <c r="N56" s="19"/>
      <c r="O56" s="73"/>
      <c r="R56" s="19"/>
      <c r="S56" s="196"/>
      <c r="T56" s="19"/>
      <c r="U56" s="73"/>
      <c r="X56" s="19"/>
      <c r="Y56" s="196"/>
      <c r="AB56" s="19"/>
      <c r="AC56" s="19"/>
      <c r="AD56" s="38"/>
      <c r="AE56" s="172"/>
    </row>
    <row r="57" spans="1:31" s="5" customFormat="1" ht="12.75" customHeight="1" x14ac:dyDescent="0.2">
      <c r="A57" s="173"/>
      <c r="B57" s="19">
        <v>27</v>
      </c>
      <c r="C57" s="73" t="s">
        <v>392</v>
      </c>
      <c r="D57" s="19" t="s">
        <v>949</v>
      </c>
      <c r="E57" s="5" t="s">
        <v>360</v>
      </c>
      <c r="F57" s="19">
        <v>26</v>
      </c>
      <c r="G57" s="173"/>
      <c r="H57" s="19"/>
      <c r="I57" s="73"/>
      <c r="J57" s="19"/>
      <c r="L57" s="19"/>
      <c r="M57" s="196"/>
      <c r="N57" s="19"/>
      <c r="O57" s="73"/>
      <c r="R57" s="19"/>
      <c r="S57" s="196"/>
      <c r="T57" s="19"/>
      <c r="U57" s="73"/>
      <c r="X57" s="19"/>
      <c r="Y57" s="196"/>
      <c r="AB57" s="19"/>
      <c r="AC57" s="19"/>
      <c r="AD57" s="38"/>
      <c r="AE57" s="172"/>
    </row>
    <row r="58" spans="1:31" s="5" customFormat="1" ht="12.75" customHeight="1" x14ac:dyDescent="0.2">
      <c r="A58" s="173"/>
      <c r="B58" s="19">
        <v>55</v>
      </c>
      <c r="C58" s="73" t="s">
        <v>370</v>
      </c>
      <c r="D58" s="19" t="s">
        <v>949</v>
      </c>
      <c r="E58" s="5" t="s">
        <v>363</v>
      </c>
      <c r="F58" s="19">
        <v>54</v>
      </c>
      <c r="G58" s="173"/>
      <c r="H58" s="19"/>
      <c r="I58" s="73"/>
      <c r="J58" s="19"/>
      <c r="L58" s="19"/>
      <c r="M58" s="196"/>
      <c r="N58" s="19"/>
      <c r="O58" s="73"/>
      <c r="R58" s="19"/>
      <c r="S58" s="196"/>
      <c r="T58" s="19"/>
      <c r="U58" s="73"/>
      <c r="X58" s="19"/>
      <c r="Y58" s="196"/>
      <c r="AA58" s="26"/>
      <c r="AB58" s="38"/>
      <c r="AC58" s="38"/>
      <c r="AD58" s="38"/>
      <c r="AE58" s="172"/>
    </row>
    <row r="59" spans="1:31" s="5" customFormat="1" ht="12.75" customHeight="1" x14ac:dyDescent="0.2">
      <c r="A59" s="173"/>
      <c r="B59" s="199"/>
      <c r="C59" s="200"/>
      <c r="D59" s="173"/>
      <c r="E59" s="173"/>
      <c r="F59" s="199"/>
      <c r="G59" s="173"/>
      <c r="H59" s="201"/>
      <c r="I59" s="202"/>
      <c r="J59" s="196"/>
      <c r="K59" s="196"/>
      <c r="L59" s="201"/>
      <c r="M59" s="196"/>
      <c r="N59" s="201"/>
      <c r="O59" s="202"/>
      <c r="P59" s="196"/>
      <c r="Q59" s="196"/>
      <c r="R59" s="201"/>
      <c r="S59" s="196"/>
      <c r="T59" s="201"/>
      <c r="U59" s="202"/>
      <c r="V59" s="196"/>
      <c r="W59" s="196"/>
      <c r="X59" s="201"/>
      <c r="Y59" s="196"/>
      <c r="AA59" s="26"/>
      <c r="AB59" s="38"/>
      <c r="AC59" s="38"/>
      <c r="AD59" s="38"/>
      <c r="AE59" s="172"/>
    </row>
    <row r="60" spans="1:31" s="5" customFormat="1" ht="12.75" customHeight="1" x14ac:dyDescent="0.2">
      <c r="A60"/>
      <c r="B60" s="37"/>
      <c r="C60" s="151"/>
      <c r="D60"/>
      <c r="E60"/>
      <c r="F60" s="37"/>
      <c r="G60"/>
      <c r="H60" s="37"/>
      <c r="I60" s="151"/>
      <c r="J60"/>
      <c r="K60"/>
      <c r="L60" s="37"/>
      <c r="M60"/>
      <c r="N60" s="37"/>
      <c r="O60" s="151"/>
      <c r="P60"/>
      <c r="Q60"/>
      <c r="R60" s="37"/>
      <c r="S60"/>
      <c r="T60" s="37"/>
      <c r="U60" s="151"/>
      <c r="V60"/>
      <c r="W60"/>
      <c r="X60" s="37"/>
      <c r="Y60"/>
      <c r="AA60" s="26"/>
      <c r="AB60" s="38"/>
      <c r="AC60" s="38"/>
      <c r="AD60" s="38"/>
      <c r="AE60" s="172"/>
    </row>
    <row r="61" spans="1:31" s="5" customFormat="1" ht="12.75" customHeight="1" x14ac:dyDescent="0.2">
      <c r="A61"/>
      <c r="B61" s="37"/>
      <c r="C61" s="151"/>
      <c r="D61"/>
      <c r="E61"/>
      <c r="F61" s="37"/>
      <c r="G61"/>
      <c r="H61" s="37"/>
      <c r="I61" s="151"/>
      <c r="J61"/>
      <c r="K61"/>
      <c r="L61" s="37"/>
      <c r="M61"/>
      <c r="N61" s="37"/>
      <c r="O61" s="151"/>
      <c r="P61"/>
      <c r="Q61"/>
      <c r="R61" s="37"/>
      <c r="S61"/>
      <c r="T61" s="37"/>
      <c r="U61" s="151"/>
      <c r="V61"/>
      <c r="W61"/>
      <c r="X61" s="37"/>
      <c r="Y61"/>
      <c r="AA61" s="26"/>
      <c r="AB61" s="38"/>
      <c r="AC61" s="38"/>
      <c r="AD61" s="38"/>
      <c r="AE61" s="172"/>
    </row>
    <row r="62" spans="1:31" s="5" customFormat="1" ht="12.75" customHeight="1" x14ac:dyDescent="0.2">
      <c r="A62"/>
      <c r="B62" s="37"/>
      <c r="C62" s="151"/>
      <c r="D62"/>
      <c r="E62"/>
      <c r="F62" s="37"/>
      <c r="G62"/>
      <c r="H62" s="37"/>
      <c r="I62" s="151"/>
      <c r="J62"/>
      <c r="K62"/>
      <c r="L62" s="37"/>
      <c r="M62"/>
      <c r="N62" s="37"/>
      <c r="O62" s="151"/>
      <c r="P62"/>
      <c r="Q62"/>
      <c r="R62" s="37"/>
      <c r="S62"/>
      <c r="T62" s="37"/>
      <c r="U62" s="151"/>
      <c r="V62"/>
      <c r="W62"/>
      <c r="X62" s="37"/>
      <c r="Y62"/>
      <c r="AA62" s="26"/>
      <c r="AB62" s="38"/>
      <c r="AC62" s="38"/>
      <c r="AD62" s="38"/>
      <c r="AE62" s="172"/>
    </row>
    <row r="63" spans="1:31" s="5" customFormat="1" ht="12.75" customHeight="1" x14ac:dyDescent="0.2">
      <c r="A63"/>
      <c r="B63" s="37"/>
      <c r="C63" s="151"/>
      <c r="D63"/>
      <c r="E63"/>
      <c r="F63" s="37"/>
      <c r="G63"/>
      <c r="H63" s="37"/>
      <c r="I63" s="151"/>
      <c r="J63"/>
      <c r="K63"/>
      <c r="L63" s="37"/>
      <c r="M63"/>
      <c r="N63" s="37"/>
      <c r="O63" s="151"/>
      <c r="P63"/>
      <c r="Q63"/>
      <c r="R63" s="37"/>
      <c r="S63"/>
      <c r="T63" s="37"/>
      <c r="U63" s="151"/>
      <c r="V63"/>
      <c r="W63"/>
      <c r="X63" s="37"/>
      <c r="Y63"/>
      <c r="AB63" s="19"/>
      <c r="AC63" s="19"/>
      <c r="AD63" s="38"/>
      <c r="AE63" s="172"/>
    </row>
    <row r="64" spans="1:31" s="5" customFormat="1" ht="12.75" customHeight="1" x14ac:dyDescent="0.2">
      <c r="A64"/>
      <c r="B64" s="37"/>
      <c r="C64" s="151"/>
      <c r="D64"/>
      <c r="E64"/>
      <c r="F64" s="37"/>
      <c r="G64"/>
      <c r="H64" s="37"/>
      <c r="I64" s="151"/>
      <c r="J64"/>
      <c r="K64"/>
      <c r="L64" s="37"/>
      <c r="M64"/>
      <c r="N64" s="37"/>
      <c r="O64" s="151"/>
      <c r="P64"/>
      <c r="Q64"/>
      <c r="R64" s="37"/>
      <c r="S64"/>
      <c r="T64" s="37"/>
      <c r="U64" s="151"/>
      <c r="V64"/>
      <c r="W64"/>
      <c r="X64" s="37"/>
      <c r="Y64"/>
      <c r="AB64" s="19"/>
      <c r="AC64" s="19"/>
      <c r="AD64" s="38"/>
      <c r="AE64" s="172"/>
    </row>
    <row r="65" spans="1:31" s="5" customFormat="1" x14ac:dyDescent="0.2">
      <c r="A65"/>
      <c r="B65" s="37"/>
      <c r="C65" s="151"/>
      <c r="D65"/>
      <c r="E65"/>
      <c r="F65" s="37"/>
      <c r="G65"/>
      <c r="H65" s="37"/>
      <c r="I65" s="151"/>
      <c r="J65"/>
      <c r="K65"/>
      <c r="L65" s="37"/>
      <c r="M65"/>
      <c r="N65" s="37"/>
      <c r="O65" s="151"/>
      <c r="P65"/>
      <c r="Q65"/>
      <c r="R65" s="37"/>
      <c r="S65"/>
      <c r="T65" s="37"/>
      <c r="U65" s="151"/>
      <c r="V65"/>
      <c r="W65"/>
      <c r="X65" s="37"/>
      <c r="Y65"/>
      <c r="AB65" s="19"/>
      <c r="AC65" s="19"/>
      <c r="AD65" s="38"/>
      <c r="AE65" s="172"/>
    </row>
    <row r="66" spans="1:31" s="5" customFormat="1" x14ac:dyDescent="0.2">
      <c r="A66"/>
      <c r="B66" s="37"/>
      <c r="C66" s="151"/>
      <c r="D66"/>
      <c r="E66"/>
      <c r="F66" s="37"/>
      <c r="G66"/>
      <c r="H66" s="37"/>
      <c r="I66" s="151"/>
      <c r="J66"/>
      <c r="K66"/>
      <c r="L66" s="37"/>
      <c r="M66"/>
      <c r="N66" s="37"/>
      <c r="O66" s="151"/>
      <c r="P66"/>
      <c r="Q66"/>
      <c r="R66" s="37"/>
      <c r="S66"/>
      <c r="T66" s="37"/>
      <c r="U66" s="151"/>
      <c r="V66"/>
      <c r="W66"/>
      <c r="X66" s="37"/>
      <c r="Y66"/>
      <c r="AB66" s="19"/>
      <c r="AC66" s="19"/>
      <c r="AD66" s="38"/>
      <c r="AE66" s="172"/>
    </row>
    <row r="67" spans="1:31" s="5" customFormat="1" x14ac:dyDescent="0.2">
      <c r="A67"/>
      <c r="B67" s="37"/>
      <c r="C67" s="151"/>
      <c r="D67"/>
      <c r="E67"/>
      <c r="F67" s="37"/>
      <c r="G67"/>
      <c r="H67" s="37"/>
      <c r="I67" s="151"/>
      <c r="J67"/>
      <c r="K67"/>
      <c r="L67" s="37"/>
      <c r="M67"/>
      <c r="N67" s="37"/>
      <c r="O67" s="151"/>
      <c r="P67"/>
      <c r="Q67"/>
      <c r="R67" s="37"/>
      <c r="S67"/>
      <c r="T67" s="37"/>
      <c r="U67" s="151"/>
      <c r="V67"/>
      <c r="W67"/>
      <c r="X67" s="37"/>
      <c r="Y67"/>
      <c r="AA67" s="26"/>
      <c r="AB67" s="38"/>
      <c r="AC67" s="38"/>
      <c r="AD67" s="38"/>
      <c r="AE67" s="172"/>
    </row>
    <row r="68" spans="1:31" s="5" customFormat="1" x14ac:dyDescent="0.2">
      <c r="A68"/>
      <c r="B68" s="37"/>
      <c r="C68" s="151"/>
      <c r="D68"/>
      <c r="E68"/>
      <c r="F68" s="37"/>
      <c r="G68"/>
      <c r="H68" s="37"/>
      <c r="I68" s="151"/>
      <c r="J68"/>
      <c r="K68"/>
      <c r="L68" s="37"/>
      <c r="M68"/>
      <c r="N68" s="37"/>
      <c r="O68" s="151"/>
      <c r="P68"/>
      <c r="Q68"/>
      <c r="R68" s="37"/>
      <c r="S68"/>
      <c r="T68" s="37"/>
      <c r="U68" s="151"/>
      <c r="V68"/>
      <c r="W68"/>
      <c r="X68" s="37"/>
      <c r="Y68"/>
      <c r="AA68" s="26"/>
      <c r="AB68" s="38"/>
      <c r="AC68" s="38"/>
      <c r="AD68" s="38"/>
      <c r="AE68" s="172"/>
    </row>
    <row r="69" spans="1:31" s="5" customFormat="1" x14ac:dyDescent="0.2">
      <c r="A69"/>
      <c r="B69" s="37"/>
      <c r="C69" s="151"/>
      <c r="D69"/>
      <c r="E69"/>
      <c r="F69" s="37"/>
      <c r="G69"/>
      <c r="H69" s="37"/>
      <c r="I69" s="151"/>
      <c r="J69"/>
      <c r="K69"/>
      <c r="L69" s="37"/>
      <c r="M69"/>
      <c r="N69" s="37"/>
      <c r="O69" s="151"/>
      <c r="P69"/>
      <c r="Q69"/>
      <c r="R69" s="37"/>
      <c r="S69"/>
      <c r="T69" s="37"/>
      <c r="U69" s="151"/>
      <c r="V69"/>
      <c r="W69"/>
      <c r="X69" s="37"/>
      <c r="Y69"/>
      <c r="AA69" s="26"/>
      <c r="AB69" s="38"/>
      <c r="AC69" s="38"/>
      <c r="AD69" s="38"/>
      <c r="AE69" s="172"/>
    </row>
    <row r="70" spans="1:31" s="5" customFormat="1" x14ac:dyDescent="0.2">
      <c r="A70"/>
      <c r="B70" s="37"/>
      <c r="C70" s="151"/>
      <c r="D70"/>
      <c r="E70"/>
      <c r="F70" s="37"/>
      <c r="G70"/>
      <c r="H70" s="37"/>
      <c r="I70" s="151"/>
      <c r="J70"/>
      <c r="K70"/>
      <c r="L70" s="37"/>
      <c r="M70"/>
      <c r="N70" s="37"/>
      <c r="O70" s="151"/>
      <c r="P70"/>
      <c r="Q70"/>
      <c r="R70" s="37"/>
      <c r="S70"/>
      <c r="T70" s="37"/>
      <c r="U70" s="151"/>
      <c r="V70"/>
      <c r="W70"/>
      <c r="X70" s="37"/>
      <c r="Y70"/>
      <c r="AA70" s="26"/>
      <c r="AB70" s="38"/>
      <c r="AC70" s="38"/>
      <c r="AD70" s="38"/>
      <c r="AE70" s="172"/>
    </row>
    <row r="71" spans="1:31" s="5" customFormat="1" x14ac:dyDescent="0.2">
      <c r="A71"/>
      <c r="B71" s="37"/>
      <c r="C71" s="151"/>
      <c r="D71"/>
      <c r="E71"/>
      <c r="F71" s="37"/>
      <c r="G71"/>
      <c r="H71" s="37"/>
      <c r="I71" s="151"/>
      <c r="J71"/>
      <c r="K71"/>
      <c r="L71" s="37"/>
      <c r="M71"/>
      <c r="N71" s="37"/>
      <c r="O71" s="151"/>
      <c r="P71"/>
      <c r="Q71"/>
      <c r="R71" s="37"/>
      <c r="S71"/>
      <c r="T71" s="37"/>
      <c r="U71" s="151"/>
      <c r="V71"/>
      <c r="W71"/>
      <c r="X71" s="37"/>
      <c r="Y71"/>
      <c r="AA71" s="26"/>
      <c r="AB71" s="38"/>
      <c r="AC71" s="38"/>
      <c r="AD71" s="38"/>
      <c r="AE71" s="172"/>
    </row>
    <row r="72" spans="1:31" s="5" customFormat="1" x14ac:dyDescent="0.2">
      <c r="A72"/>
      <c r="B72" s="37"/>
      <c r="C72" s="151"/>
      <c r="D72"/>
      <c r="E72"/>
      <c r="F72" s="37"/>
      <c r="G72"/>
      <c r="H72" s="37"/>
      <c r="I72" s="151"/>
      <c r="J72"/>
      <c r="K72"/>
      <c r="L72" s="37"/>
      <c r="M72"/>
      <c r="N72" s="37"/>
      <c r="O72" s="151"/>
      <c r="P72"/>
      <c r="Q72"/>
      <c r="R72" s="37"/>
      <c r="S72"/>
      <c r="T72" s="37"/>
      <c r="U72" s="151"/>
      <c r="V72"/>
      <c r="W72"/>
      <c r="X72" s="37"/>
      <c r="Y72"/>
      <c r="AA72" s="26"/>
      <c r="AB72" s="38"/>
      <c r="AC72" s="38"/>
      <c r="AD72" s="38"/>
      <c r="AE72" s="172"/>
    </row>
  </sheetData>
  <pageMargins left="0.25" right="0.15" top="0.5" bottom="0.5" header="0.5" footer="0.5"/>
  <pageSetup orientation="landscape" horizontalDpi="300" verticalDpi="300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workbookViewId="0"/>
  </sheetViews>
  <sheetFormatPr defaultRowHeight="12.75" x14ac:dyDescent="0.2"/>
  <cols>
    <col min="1" max="8" width="17" style="10" customWidth="1"/>
    <col min="9" max="9" width="15.7109375" style="19" customWidth="1"/>
    <col min="10" max="12" width="10.7109375" style="12" customWidth="1"/>
  </cols>
  <sheetData>
    <row r="1" spans="1:9" s="9" customFormat="1" ht="9" customHeight="1" x14ac:dyDescent="0.15">
      <c r="A1" s="7" t="s">
        <v>40</v>
      </c>
      <c r="B1" s="7" t="s">
        <v>41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  <c r="H1" s="7" t="s">
        <v>47</v>
      </c>
      <c r="I1" s="8"/>
    </row>
    <row r="2" spans="1:9" s="2" customFormat="1" ht="9" customHeight="1" x14ac:dyDescent="0.15">
      <c r="A2" s="10" t="s">
        <v>48</v>
      </c>
      <c r="B2" s="11" t="s">
        <v>2079</v>
      </c>
      <c r="C2" s="10" t="s">
        <v>49</v>
      </c>
      <c r="D2" s="10" t="s">
        <v>50</v>
      </c>
      <c r="E2" s="11" t="s">
        <v>51</v>
      </c>
      <c r="F2" s="10" t="s">
        <v>52</v>
      </c>
      <c r="G2" s="11" t="s">
        <v>2080</v>
      </c>
      <c r="H2" s="10" t="s">
        <v>53</v>
      </c>
      <c r="I2" s="3"/>
    </row>
    <row r="3" spans="1:9" s="2" customFormat="1" ht="9" customHeight="1" x14ac:dyDescent="0.15">
      <c r="A3" s="10"/>
      <c r="B3" s="10"/>
      <c r="C3" s="12"/>
      <c r="D3" s="10"/>
      <c r="E3" s="10"/>
      <c r="F3" s="10"/>
      <c r="H3" s="12"/>
      <c r="I3" s="3"/>
    </row>
    <row r="4" spans="1:9" s="2" customFormat="1" ht="9" customHeight="1" x14ac:dyDescent="0.15">
      <c r="C4" s="12"/>
      <c r="D4" s="10"/>
      <c r="F4" s="12"/>
      <c r="G4" s="10"/>
      <c r="H4" s="12"/>
      <c r="I4" s="3"/>
    </row>
    <row r="5" spans="1:9" s="2" customFormat="1" ht="9" customHeight="1" x14ac:dyDescent="0.15">
      <c r="A5" s="10"/>
      <c r="B5" s="10"/>
      <c r="C5" s="10"/>
      <c r="D5" s="10"/>
      <c r="F5" s="12"/>
      <c r="H5" s="10"/>
      <c r="I5" s="3"/>
    </row>
    <row r="6" spans="1:9" s="2" customFormat="1" ht="9" customHeight="1" x14ac:dyDescent="0.15">
      <c r="A6" s="12"/>
      <c r="B6" s="10"/>
      <c r="C6" s="10"/>
      <c r="D6" s="12"/>
      <c r="E6" s="10"/>
      <c r="F6" s="10"/>
      <c r="G6" s="12"/>
      <c r="H6" s="10"/>
      <c r="I6" s="3"/>
    </row>
    <row r="7" spans="1:9" s="2" customFormat="1" ht="9" customHeight="1" x14ac:dyDescent="0.15">
      <c r="A7" s="7" t="s">
        <v>54</v>
      </c>
      <c r="B7" s="7" t="s">
        <v>55</v>
      </c>
      <c r="C7" s="7" t="s">
        <v>56</v>
      </c>
      <c r="D7" s="7" t="s">
        <v>57</v>
      </c>
      <c r="E7" s="7" t="s">
        <v>58</v>
      </c>
      <c r="F7" s="7" t="s">
        <v>59</v>
      </c>
      <c r="G7" s="7" t="s">
        <v>60</v>
      </c>
      <c r="H7" s="7" t="s">
        <v>61</v>
      </c>
      <c r="I7" s="3"/>
    </row>
    <row r="8" spans="1:9" s="2" customFormat="1" ht="9" customHeight="1" x14ac:dyDescent="0.15">
      <c r="A8" s="11" t="s">
        <v>2081</v>
      </c>
      <c r="B8" s="11" t="s">
        <v>62</v>
      </c>
      <c r="C8" s="11" t="s">
        <v>63</v>
      </c>
      <c r="D8" s="10" t="s">
        <v>64</v>
      </c>
      <c r="E8" s="11" t="s">
        <v>65</v>
      </c>
      <c r="F8" s="10" t="s">
        <v>66</v>
      </c>
      <c r="G8" s="11" t="s">
        <v>67</v>
      </c>
      <c r="H8" s="11" t="s">
        <v>68</v>
      </c>
    </row>
    <row r="9" spans="1:9" s="2" customFormat="1" ht="9" customHeight="1" x14ac:dyDescent="0.15">
      <c r="A9" s="10"/>
      <c r="B9" s="11" t="s">
        <v>69</v>
      </c>
      <c r="C9" s="10"/>
      <c r="D9" s="12"/>
      <c r="E9" s="11" t="s">
        <v>70</v>
      </c>
      <c r="F9" s="12"/>
      <c r="H9" s="11" t="s">
        <v>71</v>
      </c>
    </row>
    <row r="10" spans="1:9" s="2" customFormat="1" ht="9" customHeight="1" x14ac:dyDescent="0.15">
      <c r="C10" s="10"/>
      <c r="D10" s="12"/>
      <c r="E10" s="13" t="s">
        <v>2082</v>
      </c>
      <c r="F10" s="12"/>
      <c r="G10" s="12"/>
    </row>
    <row r="11" spans="1:9" s="2" customFormat="1" ht="9" customHeight="1" x14ac:dyDescent="0.15">
      <c r="A11" s="12"/>
      <c r="B11" s="12"/>
      <c r="D11" s="10"/>
      <c r="F11" s="12"/>
      <c r="G11" s="10"/>
      <c r="H11" s="10"/>
    </row>
    <row r="12" spans="1:9" s="2" customFormat="1" ht="9" customHeight="1" x14ac:dyDescent="0.15">
      <c r="A12" s="10"/>
      <c r="B12" s="12"/>
      <c r="C12" s="12"/>
      <c r="D12" s="12"/>
      <c r="F12" s="10"/>
      <c r="G12" s="10"/>
      <c r="H12" s="10"/>
      <c r="I12" s="3"/>
    </row>
    <row r="13" spans="1:9" s="2" customFormat="1" ht="9" customHeight="1" x14ac:dyDescent="0.15">
      <c r="A13" s="12"/>
      <c r="B13" s="12"/>
      <c r="C13" s="12"/>
      <c r="D13" s="12"/>
      <c r="E13" s="12"/>
      <c r="F13" s="12"/>
      <c r="G13" s="12"/>
      <c r="H13" s="12"/>
      <c r="I13" s="3"/>
    </row>
    <row r="14" spans="1:9" s="2" customFormat="1" ht="9" customHeight="1" x14ac:dyDescent="0.15">
      <c r="A14" s="7" t="s">
        <v>72</v>
      </c>
      <c r="B14" s="7" t="s">
        <v>73</v>
      </c>
      <c r="C14" s="7" t="s">
        <v>74</v>
      </c>
      <c r="D14" s="7" t="s">
        <v>75</v>
      </c>
      <c r="E14" s="7" t="s">
        <v>76</v>
      </c>
      <c r="F14" s="7" t="s">
        <v>77</v>
      </c>
      <c r="G14" s="7" t="s">
        <v>2091</v>
      </c>
      <c r="H14" s="7" t="s">
        <v>78</v>
      </c>
      <c r="I14" s="3"/>
    </row>
    <row r="15" spans="1:9" s="2" customFormat="1" ht="9" customHeight="1" x14ac:dyDescent="0.15">
      <c r="A15" s="10" t="s">
        <v>79</v>
      </c>
      <c r="B15" s="10" t="s">
        <v>80</v>
      </c>
      <c r="C15" s="11" t="s">
        <v>81</v>
      </c>
      <c r="D15" s="11" t="s">
        <v>82</v>
      </c>
      <c r="E15" s="11" t="s">
        <v>83</v>
      </c>
      <c r="F15" s="11" t="s">
        <v>84</v>
      </c>
      <c r="G15" s="11" t="s">
        <v>2083</v>
      </c>
      <c r="H15" s="11" t="s">
        <v>85</v>
      </c>
      <c r="I15" s="3"/>
    </row>
    <row r="16" spans="1:9" s="2" customFormat="1" ht="9" customHeight="1" x14ac:dyDescent="0.15">
      <c r="A16" s="12"/>
      <c r="B16" s="12"/>
      <c r="C16" s="10"/>
      <c r="D16" s="10"/>
      <c r="E16" s="12"/>
      <c r="F16" s="12"/>
      <c r="G16" s="12"/>
      <c r="H16" s="12"/>
      <c r="I16" s="3"/>
    </row>
    <row r="17" spans="1:9" s="2" customFormat="1" ht="9" customHeight="1" x14ac:dyDescent="0.15">
      <c r="A17" s="12"/>
      <c r="B17" s="12"/>
      <c r="C17" s="12"/>
      <c r="D17" s="10"/>
      <c r="E17" s="12"/>
      <c r="F17" s="10"/>
      <c r="G17" s="10"/>
      <c r="H17" s="12"/>
      <c r="I17" s="3"/>
    </row>
    <row r="18" spans="1:9" s="2" customFormat="1" ht="9" customHeight="1" x14ac:dyDescent="0.15">
      <c r="A18" s="7" t="s">
        <v>86</v>
      </c>
      <c r="B18" s="7" t="s">
        <v>87</v>
      </c>
      <c r="C18" s="7" t="s">
        <v>88</v>
      </c>
      <c r="D18" s="7" t="s">
        <v>89</v>
      </c>
      <c r="E18" s="7" t="s">
        <v>90</v>
      </c>
      <c r="F18" s="7" t="s">
        <v>1971</v>
      </c>
      <c r="G18" s="7" t="s">
        <v>2092</v>
      </c>
      <c r="H18" s="7" t="s">
        <v>91</v>
      </c>
      <c r="I18" s="3"/>
    </row>
    <row r="19" spans="1:9" s="2" customFormat="1" ht="9" customHeight="1" x14ac:dyDescent="0.15">
      <c r="A19" s="11" t="s">
        <v>92</v>
      </c>
      <c r="B19" s="11" t="s">
        <v>93</v>
      </c>
      <c r="C19" s="10" t="s">
        <v>94</v>
      </c>
      <c r="D19" s="13" t="s">
        <v>95</v>
      </c>
      <c r="E19" s="13" t="s">
        <v>96</v>
      </c>
      <c r="F19" s="13" t="s">
        <v>2084</v>
      </c>
      <c r="G19" s="13" t="s">
        <v>2085</v>
      </c>
      <c r="H19" s="13" t="s">
        <v>2086</v>
      </c>
      <c r="I19" s="3"/>
    </row>
    <row r="20" spans="1:9" s="2" customFormat="1" ht="9" customHeight="1" x14ac:dyDescent="0.15">
      <c r="A20" s="13" t="s">
        <v>97</v>
      </c>
      <c r="B20" s="10"/>
      <c r="C20" s="10"/>
      <c r="D20" s="10"/>
      <c r="E20" s="10"/>
      <c r="F20" s="10"/>
      <c r="G20" s="10"/>
      <c r="H20" s="10"/>
      <c r="I20" s="3"/>
    </row>
    <row r="21" spans="1:9" s="2" customFormat="1" ht="9" customHeight="1" x14ac:dyDescent="0.15">
      <c r="A21" s="12"/>
      <c r="B21" s="12"/>
      <c r="C21" s="12"/>
      <c r="D21" s="12"/>
      <c r="E21" s="10"/>
      <c r="F21" s="12"/>
      <c r="G21" s="12"/>
      <c r="H21" s="10"/>
      <c r="I21" s="3"/>
    </row>
    <row r="22" spans="1:9" s="2" customFormat="1" ht="9" customHeight="1" x14ac:dyDescent="0.15">
      <c r="A22" s="14" t="s">
        <v>98</v>
      </c>
      <c r="B22" s="14" t="s">
        <v>2160</v>
      </c>
      <c r="C22" s="14" t="s">
        <v>99</v>
      </c>
      <c r="D22" s="14" t="s">
        <v>100</v>
      </c>
      <c r="E22" s="14" t="s">
        <v>101</v>
      </c>
      <c r="F22" s="14" t="s">
        <v>102</v>
      </c>
      <c r="G22" s="14" t="s">
        <v>1992</v>
      </c>
      <c r="H22" s="14" t="s">
        <v>103</v>
      </c>
      <c r="I22" s="3"/>
    </row>
    <row r="23" spans="1:9" s="2" customFormat="1" ht="9" customHeight="1" x14ac:dyDescent="0.15">
      <c r="A23" s="13" t="s">
        <v>104</v>
      </c>
      <c r="B23" s="13" t="s">
        <v>2087</v>
      </c>
      <c r="C23" s="13" t="s">
        <v>105</v>
      </c>
      <c r="D23" s="10" t="s">
        <v>106</v>
      </c>
      <c r="E23" s="10" t="s">
        <v>107</v>
      </c>
      <c r="F23" s="10" t="s">
        <v>2088</v>
      </c>
      <c r="G23" s="10" t="s">
        <v>2089</v>
      </c>
      <c r="H23" s="10" t="s">
        <v>108</v>
      </c>
      <c r="I23" s="3"/>
    </row>
    <row r="24" spans="1:9" s="2" customFormat="1" ht="9" customHeight="1" x14ac:dyDescent="0.15">
      <c r="A24" s="12"/>
      <c r="B24" s="12"/>
      <c r="C24" s="12"/>
      <c r="D24" s="12"/>
      <c r="E24" s="12"/>
      <c r="F24" s="12"/>
      <c r="G24" s="12"/>
      <c r="H24" s="10"/>
      <c r="I24" s="3"/>
    </row>
    <row r="25" spans="1:9" s="2" customFormat="1" ht="9" customHeight="1" x14ac:dyDescent="0.15">
      <c r="A25" s="12"/>
      <c r="B25" s="12"/>
      <c r="C25" s="12"/>
      <c r="D25" s="12"/>
      <c r="E25" s="12"/>
      <c r="F25" s="12"/>
      <c r="G25" s="12"/>
      <c r="H25" s="10"/>
      <c r="I25" s="3"/>
    </row>
    <row r="26" spans="1:9" s="2" customFormat="1" ht="9" customHeight="1" x14ac:dyDescent="0.15">
      <c r="A26" s="14" t="s">
        <v>1939</v>
      </c>
      <c r="B26" s="12"/>
      <c r="C26" s="12"/>
      <c r="D26" s="12"/>
      <c r="E26" s="12"/>
      <c r="F26" s="12"/>
      <c r="G26" s="12"/>
      <c r="H26" s="10"/>
      <c r="I26" s="3"/>
    </row>
    <row r="27" spans="1:9" s="2" customFormat="1" ht="9" customHeight="1" x14ac:dyDescent="0.15">
      <c r="A27" s="10" t="s">
        <v>2090</v>
      </c>
      <c r="B27" s="10"/>
      <c r="C27" s="10"/>
      <c r="D27" s="12"/>
      <c r="E27" s="12"/>
      <c r="F27" s="12"/>
      <c r="G27" s="12"/>
      <c r="H27" s="10"/>
      <c r="I27" s="3"/>
    </row>
    <row r="28" spans="1:9" s="2" customFormat="1" ht="9" customHeight="1" x14ac:dyDescent="0.15">
      <c r="A28" s="10"/>
      <c r="B28" s="10"/>
      <c r="C28" s="10"/>
      <c r="D28" s="10"/>
      <c r="E28" s="12"/>
      <c r="F28" s="10"/>
      <c r="G28" s="12"/>
      <c r="H28" s="10"/>
      <c r="I28" s="3"/>
    </row>
    <row r="29" spans="1:9" s="2" customFormat="1" ht="9" customHeight="1" x14ac:dyDescent="0.15">
      <c r="A29" s="10"/>
      <c r="B29" s="10"/>
      <c r="C29" s="10"/>
      <c r="D29" s="10"/>
      <c r="E29" s="10"/>
      <c r="F29" s="10"/>
      <c r="G29" s="12"/>
      <c r="H29" s="10"/>
      <c r="I29" s="3"/>
    </row>
    <row r="30" spans="1:9" s="2" customFormat="1" ht="9" customHeight="1" x14ac:dyDescent="0.15">
      <c r="A30" s="15" t="s">
        <v>109</v>
      </c>
      <c r="B30" s="10"/>
      <c r="C30" s="10"/>
      <c r="D30" s="10"/>
      <c r="E30" s="10"/>
      <c r="F30" s="10"/>
      <c r="G30" s="10"/>
      <c r="H30" s="10"/>
      <c r="I30" s="3"/>
    </row>
    <row r="31" spans="1:9" s="2" customFormat="1" ht="9" customHeight="1" x14ac:dyDescent="0.15">
      <c r="A31" s="12"/>
      <c r="B31" s="10"/>
      <c r="C31" s="12"/>
      <c r="D31" s="10"/>
      <c r="E31" s="10"/>
      <c r="F31" s="10"/>
      <c r="G31" s="10"/>
      <c r="H31" s="10"/>
      <c r="I31" s="3"/>
    </row>
    <row r="32" spans="1:9" s="2" customFormat="1" ht="9" customHeight="1" x14ac:dyDescent="0.15">
      <c r="A32" s="16" t="s">
        <v>110</v>
      </c>
      <c r="B32" s="10"/>
      <c r="C32" s="12"/>
      <c r="D32" s="10"/>
      <c r="E32" s="10"/>
      <c r="F32" s="10"/>
      <c r="G32" s="10"/>
      <c r="H32" s="10"/>
      <c r="I32" s="3"/>
    </row>
    <row r="33" spans="1:9" s="2" customFormat="1" ht="9" customHeight="1" x14ac:dyDescent="0.15">
      <c r="A33" s="17" t="s">
        <v>111</v>
      </c>
      <c r="B33" s="12"/>
      <c r="C33" s="12"/>
      <c r="D33" s="10"/>
      <c r="E33" s="12"/>
      <c r="F33" s="10"/>
      <c r="G33" s="10"/>
      <c r="H33" s="10"/>
      <c r="I33" s="3"/>
    </row>
    <row r="34" spans="1:9" s="2" customFormat="1" ht="9" customHeight="1" x14ac:dyDescent="0.15">
      <c r="A34" s="16" t="s">
        <v>112</v>
      </c>
      <c r="B34" s="10"/>
      <c r="C34" s="12"/>
      <c r="D34" s="10"/>
      <c r="E34" s="12"/>
      <c r="F34" s="10"/>
      <c r="G34" s="10"/>
      <c r="H34" s="10"/>
      <c r="I34" s="3"/>
    </row>
    <row r="35" spans="1:9" s="2" customFormat="1" ht="9" customHeight="1" x14ac:dyDescent="0.15">
      <c r="A35" s="16" t="s">
        <v>113</v>
      </c>
      <c r="B35" s="18"/>
      <c r="C35" s="12"/>
      <c r="D35" s="10"/>
      <c r="E35" s="12"/>
      <c r="F35" s="10"/>
      <c r="G35" s="10"/>
      <c r="H35" s="10"/>
      <c r="I35" s="3"/>
    </row>
    <row r="36" spans="1:9" s="2" customFormat="1" ht="9" customHeight="1" x14ac:dyDescent="0.15">
      <c r="A36" s="16"/>
      <c r="B36" s="10"/>
      <c r="C36" s="12"/>
      <c r="D36" s="10"/>
      <c r="E36" s="12"/>
      <c r="F36" s="10"/>
      <c r="G36" s="10"/>
      <c r="H36" s="10"/>
      <c r="I36" s="3"/>
    </row>
    <row r="37" spans="1:9" s="2" customFormat="1" ht="9" x14ac:dyDescent="0.15">
      <c r="B37" s="10"/>
      <c r="C37" s="10"/>
      <c r="D37" s="10"/>
      <c r="E37" s="10"/>
      <c r="F37" s="10"/>
      <c r="G37" s="10"/>
      <c r="H37" s="10"/>
      <c r="I37" s="3"/>
    </row>
    <row r="38" spans="1:9" s="2" customFormat="1" ht="9" customHeight="1" x14ac:dyDescent="0.15">
      <c r="B38" s="10"/>
      <c r="C38" s="10"/>
      <c r="D38" s="10"/>
      <c r="E38" s="10"/>
      <c r="F38" s="10"/>
      <c r="G38" s="10"/>
      <c r="H38" s="10"/>
      <c r="I38" s="3"/>
    </row>
    <row r="39" spans="1:9" s="2" customFormat="1" ht="9" x14ac:dyDescent="0.15">
      <c r="B39" s="10"/>
      <c r="C39" s="10"/>
      <c r="D39" s="10"/>
      <c r="E39" s="10"/>
      <c r="F39" s="10"/>
      <c r="G39" s="10"/>
      <c r="H39" s="10"/>
      <c r="I39" s="3"/>
    </row>
    <row r="40" spans="1:9" s="2" customFormat="1" ht="9" customHeight="1" x14ac:dyDescent="0.15">
      <c r="B40" s="10"/>
      <c r="C40" s="10"/>
      <c r="D40" s="10"/>
      <c r="E40" s="10"/>
      <c r="F40" s="10"/>
      <c r="G40" s="10"/>
      <c r="H40" s="10"/>
      <c r="I40" s="3"/>
    </row>
    <row r="41" spans="1:9" s="2" customFormat="1" ht="9" customHeight="1" x14ac:dyDescent="0.15">
      <c r="I41" s="3"/>
    </row>
    <row r="42" spans="1:9" s="2" customFormat="1" ht="9" x14ac:dyDescent="0.15">
      <c r="A42" s="10"/>
      <c r="B42" s="10"/>
      <c r="C42" s="10"/>
      <c r="D42" s="10"/>
      <c r="E42" s="10"/>
      <c r="F42" s="10"/>
      <c r="G42" s="10"/>
      <c r="H42" s="10"/>
      <c r="I42" s="3"/>
    </row>
    <row r="43" spans="1:9" s="2" customFormat="1" ht="9" x14ac:dyDescent="0.15">
      <c r="A43" s="10"/>
      <c r="B43" s="10"/>
      <c r="C43" s="10"/>
      <c r="D43" s="10"/>
      <c r="E43" s="10"/>
      <c r="F43" s="10"/>
      <c r="G43" s="10"/>
      <c r="H43" s="10"/>
      <c r="I43" s="3"/>
    </row>
    <row r="44" spans="1:9" s="2" customFormat="1" ht="9" x14ac:dyDescent="0.15">
      <c r="A44" s="10"/>
      <c r="B44" s="10"/>
      <c r="C44" s="10"/>
      <c r="D44" s="10"/>
      <c r="E44" s="10"/>
      <c r="F44" s="10"/>
      <c r="G44" s="10"/>
      <c r="H44" s="10"/>
      <c r="I44" s="3"/>
    </row>
    <row r="45" spans="1:9" s="2" customFormat="1" ht="9" x14ac:dyDescent="0.15">
      <c r="A45" s="10"/>
      <c r="B45" s="10"/>
      <c r="C45" s="10"/>
      <c r="D45" s="10"/>
      <c r="E45" s="10"/>
      <c r="F45" s="10"/>
      <c r="G45" s="10"/>
      <c r="H45" s="10"/>
      <c r="I45" s="3"/>
    </row>
    <row r="46" spans="1:9" s="2" customFormat="1" ht="9" x14ac:dyDescent="0.15">
      <c r="A46" s="10"/>
      <c r="B46" s="10"/>
      <c r="C46" s="10"/>
      <c r="D46" s="10"/>
      <c r="E46" s="10"/>
      <c r="F46" s="10"/>
      <c r="G46" s="10"/>
      <c r="H46" s="10"/>
      <c r="I46" s="3"/>
    </row>
    <row r="47" spans="1:9" s="2" customFormat="1" ht="9" x14ac:dyDescent="0.15">
      <c r="A47" s="10"/>
      <c r="B47" s="10"/>
      <c r="C47" s="10"/>
      <c r="D47" s="10"/>
      <c r="E47" s="10"/>
      <c r="F47" s="10"/>
      <c r="G47" s="10"/>
      <c r="H47" s="10"/>
      <c r="I47" s="3"/>
    </row>
    <row r="48" spans="1:9" s="2" customFormat="1" ht="9" x14ac:dyDescent="0.15">
      <c r="A48" s="10"/>
      <c r="B48" s="10"/>
      <c r="C48" s="10"/>
      <c r="D48" s="10"/>
      <c r="E48" s="10"/>
      <c r="F48" s="10"/>
      <c r="G48" s="10"/>
      <c r="H48" s="10"/>
      <c r="I48" s="3"/>
    </row>
    <row r="49" spans="1:9" s="2" customFormat="1" ht="9" x14ac:dyDescent="0.15">
      <c r="A49" s="10"/>
      <c r="B49" s="10"/>
      <c r="C49" s="10"/>
      <c r="D49" s="10"/>
      <c r="E49" s="10"/>
      <c r="F49" s="10"/>
      <c r="G49" s="10"/>
      <c r="H49" s="10"/>
      <c r="I49" s="3"/>
    </row>
    <row r="50" spans="1:9" s="2" customFormat="1" ht="9" x14ac:dyDescent="0.15">
      <c r="A50" s="10"/>
      <c r="B50" s="10"/>
      <c r="C50" s="10"/>
      <c r="D50" s="10"/>
      <c r="E50" s="10"/>
      <c r="F50" s="10"/>
      <c r="G50" s="10"/>
      <c r="H50" s="10"/>
      <c r="I50" s="3"/>
    </row>
    <row r="51" spans="1:9" s="2" customFormat="1" ht="9" x14ac:dyDescent="0.15">
      <c r="A51" s="10"/>
      <c r="B51" s="10"/>
      <c r="C51" s="10"/>
      <c r="D51" s="10"/>
      <c r="E51" s="10"/>
      <c r="F51" s="10"/>
      <c r="G51" s="10"/>
      <c r="H51" s="10"/>
      <c r="I51" s="3"/>
    </row>
    <row r="52" spans="1:9" s="2" customFormat="1" ht="9" x14ac:dyDescent="0.15">
      <c r="A52" s="10"/>
      <c r="B52" s="10"/>
      <c r="C52" s="10"/>
      <c r="D52" s="10"/>
      <c r="E52" s="10"/>
      <c r="F52" s="10"/>
      <c r="G52" s="10"/>
      <c r="H52" s="10"/>
      <c r="I52" s="3"/>
    </row>
    <row r="53" spans="1:9" s="2" customFormat="1" ht="9" x14ac:dyDescent="0.15">
      <c r="A53" s="10"/>
      <c r="B53" s="10"/>
      <c r="C53" s="10"/>
      <c r="D53" s="10"/>
      <c r="E53" s="10"/>
      <c r="F53" s="10"/>
      <c r="G53" s="10"/>
      <c r="H53" s="10"/>
      <c r="I53" s="3"/>
    </row>
    <row r="54" spans="1:9" s="2" customFormat="1" ht="9" x14ac:dyDescent="0.15">
      <c r="A54" s="10"/>
      <c r="B54" s="10"/>
      <c r="C54" s="10"/>
      <c r="D54" s="10"/>
      <c r="E54" s="10"/>
      <c r="F54" s="10"/>
      <c r="G54" s="10"/>
      <c r="H54" s="10"/>
      <c r="I54" s="3"/>
    </row>
    <row r="55" spans="1:9" s="2" customFormat="1" ht="9" x14ac:dyDescent="0.15">
      <c r="A55" s="10"/>
      <c r="B55" s="10"/>
      <c r="C55" s="10"/>
      <c r="D55" s="10"/>
      <c r="E55" s="10"/>
      <c r="F55" s="10"/>
      <c r="G55" s="10"/>
      <c r="H55" s="10"/>
      <c r="I55" s="3"/>
    </row>
    <row r="56" spans="1:9" s="2" customFormat="1" ht="11.25" customHeight="1" x14ac:dyDescent="0.15">
      <c r="A56" s="10"/>
      <c r="B56" s="10"/>
      <c r="C56" s="10"/>
      <c r="D56" s="10"/>
      <c r="E56" s="10"/>
      <c r="F56" s="10"/>
      <c r="G56" s="10"/>
      <c r="H56" s="10"/>
      <c r="I56" s="3"/>
    </row>
    <row r="57" spans="1:9" s="2" customFormat="1" ht="11.25" customHeight="1" x14ac:dyDescent="0.15">
      <c r="A57" s="10"/>
      <c r="B57" s="10"/>
      <c r="C57" s="10"/>
      <c r="D57" s="10"/>
      <c r="E57" s="10"/>
      <c r="F57" s="10"/>
      <c r="G57" s="10"/>
      <c r="H57" s="10"/>
      <c r="I57" s="3"/>
    </row>
    <row r="58" spans="1:9" s="2" customFormat="1" ht="11.25" customHeight="1" x14ac:dyDescent="0.15">
      <c r="A58" s="10"/>
      <c r="B58" s="10"/>
      <c r="C58" s="10"/>
      <c r="D58" s="10"/>
      <c r="E58" s="10"/>
      <c r="F58" s="10"/>
      <c r="G58" s="10"/>
      <c r="H58" s="10"/>
      <c r="I58" s="3"/>
    </row>
    <row r="59" spans="1:9" s="2" customFormat="1" ht="11.25" customHeight="1" x14ac:dyDescent="0.15">
      <c r="A59" s="10"/>
      <c r="B59" s="10"/>
      <c r="C59" s="10"/>
      <c r="D59" s="10"/>
      <c r="E59" s="10"/>
      <c r="F59" s="10"/>
      <c r="G59" s="10"/>
      <c r="H59" s="10"/>
      <c r="I59" s="3"/>
    </row>
    <row r="60" spans="1:9" s="2" customFormat="1" ht="11.25" customHeight="1" x14ac:dyDescent="0.15">
      <c r="A60" s="10"/>
      <c r="B60" s="10"/>
      <c r="C60" s="10"/>
      <c r="D60" s="10"/>
      <c r="E60" s="10"/>
      <c r="F60" s="10"/>
      <c r="G60" s="10"/>
      <c r="H60" s="10"/>
      <c r="I60" s="3"/>
    </row>
    <row r="61" spans="1:9" s="2" customFormat="1" ht="11.25" customHeight="1" x14ac:dyDescent="0.15">
      <c r="A61" s="10"/>
      <c r="B61" s="10"/>
      <c r="C61" s="10"/>
      <c r="D61" s="10"/>
      <c r="E61" s="10"/>
      <c r="F61" s="10"/>
      <c r="G61" s="10"/>
      <c r="H61" s="10"/>
      <c r="I61" s="3"/>
    </row>
    <row r="62" spans="1:9" s="2" customFormat="1" ht="11.25" customHeight="1" x14ac:dyDescent="0.15">
      <c r="A62" s="10"/>
      <c r="B62" s="10"/>
      <c r="C62" s="10"/>
      <c r="D62" s="10"/>
      <c r="E62" s="10"/>
      <c r="F62" s="10"/>
      <c r="G62" s="10"/>
      <c r="H62" s="10"/>
      <c r="I62" s="3"/>
    </row>
    <row r="63" spans="1:9" s="2" customFormat="1" ht="11.25" customHeight="1" x14ac:dyDescent="0.15">
      <c r="A63" s="10"/>
      <c r="B63" s="10"/>
      <c r="C63" s="10"/>
      <c r="D63" s="10"/>
      <c r="E63" s="10"/>
      <c r="F63" s="10"/>
      <c r="G63" s="10"/>
      <c r="H63" s="10"/>
      <c r="I63" s="3"/>
    </row>
    <row r="64" spans="1:9" s="2" customFormat="1" ht="11.25" customHeight="1" x14ac:dyDescent="0.15">
      <c r="A64" s="10"/>
      <c r="B64" s="10"/>
      <c r="C64" s="10"/>
      <c r="D64" s="10"/>
      <c r="E64" s="10"/>
      <c r="F64" s="10"/>
      <c r="G64" s="10"/>
      <c r="H64" s="10"/>
      <c r="I64" s="3"/>
    </row>
    <row r="65" spans="1:9" s="2" customFormat="1" ht="11.25" customHeight="1" x14ac:dyDescent="0.15">
      <c r="A65" s="10"/>
      <c r="B65" s="10"/>
      <c r="C65" s="10"/>
      <c r="D65" s="10"/>
      <c r="E65" s="10"/>
      <c r="F65" s="10"/>
      <c r="G65" s="10"/>
      <c r="H65" s="10"/>
      <c r="I65" s="3"/>
    </row>
    <row r="66" spans="1:9" ht="11.25" customHeight="1" x14ac:dyDescent="0.2"/>
    <row r="67" spans="1:9" ht="11.25" customHeight="1" x14ac:dyDescent="0.2"/>
    <row r="68" spans="1:9" ht="11.25" customHeight="1" x14ac:dyDescent="0.2"/>
    <row r="69" spans="1:9" ht="11.25" customHeight="1" x14ac:dyDescent="0.2"/>
    <row r="70" spans="1:9" ht="11.25" customHeight="1" x14ac:dyDescent="0.2"/>
    <row r="71" spans="1:9" ht="11.25" customHeight="1" x14ac:dyDescent="0.2"/>
    <row r="72" spans="1:9" ht="11.25" customHeight="1" x14ac:dyDescent="0.2"/>
  </sheetData>
  <pageMargins left="0.05" right="0" top="1" bottom="1" header="0.5" footer="0.5"/>
  <pageSetup orientation="landscape" horizontalDpi="4294967293" verticalDpi="4294967293" r:id="rId1"/>
  <headerFooter alignWithMargins="0"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136"/>
  <sheetViews>
    <sheetView workbookViewId="0"/>
  </sheetViews>
  <sheetFormatPr defaultRowHeight="12.75" x14ac:dyDescent="0.2"/>
  <cols>
    <col min="1" max="1" width="2.7109375" customWidth="1"/>
    <col min="2" max="2" width="3.7109375" style="37" customWidth="1"/>
    <col min="3" max="3" width="12.7109375" style="151" customWidth="1"/>
    <col min="4" max="4" width="4.140625" style="37" bestFit="1" customWidth="1"/>
    <col min="5" max="5" width="12.7109375" customWidth="1"/>
    <col min="6" max="6" width="3.7109375" style="37" customWidth="1"/>
    <col min="7" max="7" width="2.7109375" customWidth="1"/>
    <col min="8" max="8" width="3.7109375" style="37" customWidth="1"/>
    <col min="9" max="9" width="12.7109375" style="151" customWidth="1"/>
    <col min="10" max="10" width="4.140625" style="37" bestFit="1" customWidth="1"/>
    <col min="11" max="11" width="12.7109375" customWidth="1"/>
    <col min="12" max="12" width="3.7109375" style="37" customWidth="1"/>
    <col min="13" max="13" width="2.7109375" customWidth="1"/>
    <col min="14" max="14" width="3.7109375" style="37" customWidth="1"/>
    <col min="15" max="15" width="12.7109375" style="151" customWidth="1"/>
    <col min="16" max="16" width="4.140625" style="37" bestFit="1" customWidth="1"/>
    <col min="17" max="17" width="12.7109375" customWidth="1"/>
    <col min="18" max="18" width="3.7109375" style="37" customWidth="1"/>
    <col min="19" max="19" width="2.7109375" customWidth="1"/>
    <col min="20" max="20" width="3.7109375" style="37" customWidth="1"/>
    <col min="21" max="21" width="12.7109375" style="151" customWidth="1"/>
    <col min="22" max="22" width="4.140625" style="37" bestFit="1" customWidth="1"/>
    <col min="23" max="23" width="12.7109375" customWidth="1"/>
    <col min="24" max="24" width="3.7109375" style="37" customWidth="1"/>
    <col min="25" max="26" width="2.7109375" customWidth="1"/>
    <col min="27" max="27" width="18.5703125" customWidth="1"/>
    <col min="28" max="30" width="5.7109375" style="37" customWidth="1"/>
    <col min="31" max="31" width="10" style="209" bestFit="1" customWidth="1"/>
  </cols>
  <sheetData>
    <row r="1" spans="1:31" s="203" customFormat="1" ht="12.75" customHeight="1" x14ac:dyDescent="0.2">
      <c r="A1" s="167"/>
      <c r="B1" s="167" t="s">
        <v>114</v>
      </c>
      <c r="C1" s="167"/>
      <c r="D1" s="169"/>
      <c r="E1" s="167"/>
      <c r="F1" s="167"/>
      <c r="G1" s="167"/>
      <c r="H1" s="167" t="s">
        <v>115</v>
      </c>
      <c r="I1" s="167"/>
      <c r="J1" s="169"/>
      <c r="K1" s="167"/>
      <c r="L1" s="167"/>
      <c r="M1" s="167"/>
      <c r="N1" s="167" t="s">
        <v>116</v>
      </c>
      <c r="O1" s="167"/>
      <c r="P1" s="169"/>
      <c r="Q1" s="167"/>
      <c r="R1" s="167"/>
      <c r="S1" s="167"/>
      <c r="T1" s="167" t="s">
        <v>117</v>
      </c>
      <c r="U1" s="167"/>
      <c r="V1" s="169"/>
      <c r="W1" s="167"/>
      <c r="X1" s="167"/>
      <c r="Y1" s="167"/>
      <c r="AB1" s="171"/>
      <c r="AC1" s="171"/>
      <c r="AD1" s="171"/>
      <c r="AE1" s="204"/>
    </row>
    <row r="2" spans="1:31" s="5" customFormat="1" ht="12.75" customHeight="1" x14ac:dyDescent="0.2">
      <c r="A2" s="173"/>
      <c r="B2" s="19">
        <v>27</v>
      </c>
      <c r="C2" s="73" t="s">
        <v>360</v>
      </c>
      <c r="D2" s="19" t="s">
        <v>949</v>
      </c>
      <c r="E2" s="5" t="s">
        <v>390</v>
      </c>
      <c r="F2" s="19">
        <v>25</v>
      </c>
      <c r="G2" s="173"/>
      <c r="H2" s="19">
        <v>31</v>
      </c>
      <c r="I2" s="73" t="s">
        <v>412</v>
      </c>
      <c r="J2" s="19" t="s">
        <v>949</v>
      </c>
      <c r="K2" s="5" t="s">
        <v>360</v>
      </c>
      <c r="L2" s="19">
        <v>29</v>
      </c>
      <c r="M2" s="173"/>
      <c r="N2" s="19">
        <v>19</v>
      </c>
      <c r="O2" s="73" t="s">
        <v>389</v>
      </c>
      <c r="P2" s="19" t="s">
        <v>949</v>
      </c>
      <c r="Q2" s="5" t="s">
        <v>375</v>
      </c>
      <c r="R2" s="19">
        <v>17</v>
      </c>
      <c r="S2" s="173"/>
      <c r="T2" s="19">
        <v>36</v>
      </c>
      <c r="U2" s="73" t="s">
        <v>360</v>
      </c>
      <c r="V2" s="19" t="s">
        <v>949</v>
      </c>
      <c r="W2" s="5" t="s">
        <v>390</v>
      </c>
      <c r="X2" s="19">
        <v>35</v>
      </c>
      <c r="Y2" s="173"/>
      <c r="AA2" s="178" t="s">
        <v>356</v>
      </c>
      <c r="AB2" s="19"/>
      <c r="AC2" s="19"/>
      <c r="AD2" s="19"/>
      <c r="AE2" s="172"/>
    </row>
    <row r="3" spans="1:31" s="5" customFormat="1" ht="12.75" customHeight="1" x14ac:dyDescent="0.2">
      <c r="A3" s="173"/>
      <c r="B3" s="19">
        <v>23</v>
      </c>
      <c r="C3" s="73" t="s">
        <v>412</v>
      </c>
      <c r="D3" s="19" t="s">
        <v>949</v>
      </c>
      <c r="E3" s="5" t="s">
        <v>400</v>
      </c>
      <c r="F3" s="19">
        <v>20</v>
      </c>
      <c r="G3" s="173"/>
      <c r="H3" s="19">
        <v>33</v>
      </c>
      <c r="I3" s="73" t="s">
        <v>364</v>
      </c>
      <c r="J3" s="19" t="s">
        <v>949</v>
      </c>
      <c r="K3" s="5" t="s">
        <v>390</v>
      </c>
      <c r="L3" s="19">
        <v>30</v>
      </c>
      <c r="M3" s="173"/>
      <c r="N3" s="19">
        <v>28</v>
      </c>
      <c r="O3" s="73" t="s">
        <v>367</v>
      </c>
      <c r="P3" s="19" t="s">
        <v>949</v>
      </c>
      <c r="Q3" s="5" t="s">
        <v>390</v>
      </c>
      <c r="R3" s="19">
        <v>26</v>
      </c>
      <c r="S3" s="173"/>
      <c r="T3" s="19">
        <v>24</v>
      </c>
      <c r="U3" s="73" t="s">
        <v>390</v>
      </c>
      <c r="V3" s="19" t="s">
        <v>949</v>
      </c>
      <c r="W3" s="5" t="s">
        <v>378</v>
      </c>
      <c r="X3" s="19">
        <v>22</v>
      </c>
      <c r="Y3" s="173"/>
      <c r="AA3" s="179" t="s">
        <v>950</v>
      </c>
      <c r="AB3" s="19"/>
      <c r="AC3" s="19"/>
      <c r="AD3" s="19"/>
      <c r="AE3" s="172"/>
    </row>
    <row r="4" spans="1:31" s="5" customFormat="1" ht="12.75" customHeight="1" x14ac:dyDescent="0.2">
      <c r="A4" s="173"/>
      <c r="B4" s="19">
        <v>18</v>
      </c>
      <c r="C4" s="73" t="s">
        <v>400</v>
      </c>
      <c r="D4" s="19" t="s">
        <v>949</v>
      </c>
      <c r="E4" s="5" t="s">
        <v>402</v>
      </c>
      <c r="F4" s="19">
        <v>15</v>
      </c>
      <c r="G4" s="173"/>
      <c r="H4" s="19">
        <v>22</v>
      </c>
      <c r="I4" s="73" t="s">
        <v>370</v>
      </c>
      <c r="J4" s="19" t="s">
        <v>949</v>
      </c>
      <c r="K4" s="5" t="s">
        <v>400</v>
      </c>
      <c r="L4" s="19">
        <v>21</v>
      </c>
      <c r="M4" s="173"/>
      <c r="N4" s="19">
        <v>28</v>
      </c>
      <c r="O4" s="73" t="s">
        <v>390</v>
      </c>
      <c r="P4" s="19" t="s">
        <v>949</v>
      </c>
      <c r="Q4" s="5" t="s">
        <v>364</v>
      </c>
      <c r="R4" s="19">
        <v>26</v>
      </c>
      <c r="S4" s="173"/>
      <c r="T4" s="19">
        <v>34</v>
      </c>
      <c r="U4" s="73" t="s">
        <v>389</v>
      </c>
      <c r="V4" s="19" t="s">
        <v>949</v>
      </c>
      <c r="W4" s="5" t="s">
        <v>360</v>
      </c>
      <c r="X4" s="19">
        <v>33</v>
      </c>
      <c r="Y4" s="173"/>
      <c r="AA4" s="205" t="s">
        <v>951</v>
      </c>
      <c r="AB4" s="19"/>
      <c r="AC4" s="19"/>
      <c r="AD4" s="19"/>
      <c r="AE4" s="172"/>
    </row>
    <row r="5" spans="1:31" s="5" customFormat="1" ht="12.75" customHeight="1" x14ac:dyDescent="0.2">
      <c r="A5" s="173"/>
      <c r="B5" s="19">
        <v>26</v>
      </c>
      <c r="C5" s="73" t="s">
        <v>412</v>
      </c>
      <c r="D5" s="19" t="s">
        <v>949</v>
      </c>
      <c r="E5" s="5" t="s">
        <v>403</v>
      </c>
      <c r="F5" s="19">
        <v>23</v>
      </c>
      <c r="G5" s="173"/>
      <c r="H5" s="19">
        <v>15</v>
      </c>
      <c r="I5" s="73" t="s">
        <v>390</v>
      </c>
      <c r="J5" s="19" t="s">
        <v>949</v>
      </c>
      <c r="K5" s="5" t="s">
        <v>360</v>
      </c>
      <c r="L5" s="19">
        <v>13</v>
      </c>
      <c r="M5" s="173"/>
      <c r="N5" s="19">
        <v>27</v>
      </c>
      <c r="O5" s="73" t="s">
        <v>401</v>
      </c>
      <c r="P5" s="19" t="s">
        <v>949</v>
      </c>
      <c r="Q5" s="5" t="s">
        <v>364</v>
      </c>
      <c r="R5" s="19">
        <v>25</v>
      </c>
      <c r="S5" s="173"/>
      <c r="T5" s="19">
        <v>30</v>
      </c>
      <c r="U5" s="73" t="s">
        <v>389</v>
      </c>
      <c r="V5" s="19" t="s">
        <v>949</v>
      </c>
      <c r="W5" s="5" t="s">
        <v>366</v>
      </c>
      <c r="X5" s="19">
        <v>28</v>
      </c>
      <c r="Y5" s="173"/>
      <c r="AA5" s="205"/>
      <c r="AB5" s="19"/>
      <c r="AC5" s="19"/>
      <c r="AD5" s="19"/>
      <c r="AE5" s="172"/>
    </row>
    <row r="6" spans="1:31" s="5" customFormat="1" ht="12.75" customHeight="1" x14ac:dyDescent="0.2">
      <c r="A6" s="173"/>
      <c r="B6" s="19">
        <v>11</v>
      </c>
      <c r="C6" s="73" t="s">
        <v>412</v>
      </c>
      <c r="D6" s="19" t="s">
        <v>949</v>
      </c>
      <c r="E6" s="5" t="s">
        <v>360</v>
      </c>
      <c r="F6" s="19">
        <v>10</v>
      </c>
      <c r="G6" s="173"/>
      <c r="H6" s="19">
        <v>24</v>
      </c>
      <c r="I6" s="73" t="s">
        <v>400</v>
      </c>
      <c r="J6" s="19" t="s">
        <v>949</v>
      </c>
      <c r="K6" s="5" t="s">
        <v>378</v>
      </c>
      <c r="L6" s="19">
        <v>23</v>
      </c>
      <c r="M6" s="173"/>
      <c r="N6" s="19">
        <v>25</v>
      </c>
      <c r="O6" s="73" t="s">
        <v>367</v>
      </c>
      <c r="P6" s="19" t="s">
        <v>949</v>
      </c>
      <c r="Q6" s="5" t="s">
        <v>370</v>
      </c>
      <c r="R6" s="19">
        <v>22</v>
      </c>
      <c r="S6" s="173"/>
      <c r="T6" s="19">
        <v>30</v>
      </c>
      <c r="U6" s="73" t="s">
        <v>713</v>
      </c>
      <c r="V6" s="19" t="s">
        <v>949</v>
      </c>
      <c r="W6" s="5" t="s">
        <v>360</v>
      </c>
      <c r="X6" s="19">
        <v>28</v>
      </c>
      <c r="Y6" s="173"/>
      <c r="AB6" s="66" t="s">
        <v>359</v>
      </c>
      <c r="AC6" s="66" t="s">
        <v>429</v>
      </c>
      <c r="AD6" s="66" t="s">
        <v>724</v>
      </c>
      <c r="AE6" s="181" t="s">
        <v>953</v>
      </c>
    </row>
    <row r="7" spans="1:31" s="5" customFormat="1" ht="12.75" customHeight="1" x14ac:dyDescent="0.2">
      <c r="A7" s="173"/>
      <c r="B7" s="19">
        <v>16</v>
      </c>
      <c r="C7" s="73" t="s">
        <v>402</v>
      </c>
      <c r="D7" s="19" t="s">
        <v>949</v>
      </c>
      <c r="E7" s="5" t="s">
        <v>404</v>
      </c>
      <c r="F7" s="19">
        <v>15</v>
      </c>
      <c r="G7" s="173"/>
      <c r="H7" s="19">
        <v>24</v>
      </c>
      <c r="I7" s="73" t="s">
        <v>364</v>
      </c>
      <c r="J7" s="19" t="s">
        <v>949</v>
      </c>
      <c r="K7" s="5" t="s">
        <v>403</v>
      </c>
      <c r="L7" s="19">
        <v>23</v>
      </c>
      <c r="M7" s="173"/>
      <c r="N7" s="19">
        <v>14</v>
      </c>
      <c r="O7" s="73" t="s">
        <v>390</v>
      </c>
      <c r="P7" s="19" t="s">
        <v>949</v>
      </c>
      <c r="Q7" s="5" t="s">
        <v>401</v>
      </c>
      <c r="R7" s="19">
        <v>12</v>
      </c>
      <c r="S7" s="173"/>
      <c r="T7" s="19">
        <v>25</v>
      </c>
      <c r="U7" s="73" t="s">
        <v>360</v>
      </c>
      <c r="V7" s="19" t="s">
        <v>949</v>
      </c>
      <c r="W7" s="5" t="s">
        <v>373</v>
      </c>
      <c r="X7" s="19">
        <v>24</v>
      </c>
      <c r="Y7" s="173"/>
      <c r="AA7" s="5" t="s">
        <v>360</v>
      </c>
      <c r="AB7" s="19">
        <v>33</v>
      </c>
      <c r="AC7" s="19">
        <v>27</v>
      </c>
      <c r="AD7" s="19">
        <f>SUM(AB7:AC7)</f>
        <v>60</v>
      </c>
      <c r="AE7" s="182">
        <f>AB7/AD7</f>
        <v>0.55000000000000004</v>
      </c>
    </row>
    <row r="8" spans="1:31" s="5" customFormat="1" ht="12.75" customHeight="1" x14ac:dyDescent="0.2">
      <c r="A8" s="173"/>
      <c r="B8" s="19">
        <v>12</v>
      </c>
      <c r="C8" s="73" t="s">
        <v>364</v>
      </c>
      <c r="D8" s="19" t="s">
        <v>949</v>
      </c>
      <c r="E8" s="5" t="s">
        <v>390</v>
      </c>
      <c r="F8" s="19">
        <v>10</v>
      </c>
      <c r="G8" s="173"/>
      <c r="H8" s="19">
        <v>27</v>
      </c>
      <c r="I8" s="73" t="s">
        <v>403</v>
      </c>
      <c r="J8" s="19" t="s">
        <v>949</v>
      </c>
      <c r="K8" s="5" t="s">
        <v>378</v>
      </c>
      <c r="L8" s="19">
        <v>26</v>
      </c>
      <c r="M8" s="173"/>
      <c r="N8" s="19">
        <v>24</v>
      </c>
      <c r="O8" s="73" t="s">
        <v>370</v>
      </c>
      <c r="P8" s="19" t="s">
        <v>949</v>
      </c>
      <c r="Q8" s="5" t="s">
        <v>401</v>
      </c>
      <c r="R8" s="19">
        <v>22</v>
      </c>
      <c r="S8" s="173"/>
      <c r="T8" s="19">
        <v>24</v>
      </c>
      <c r="U8" s="73" t="s">
        <v>378</v>
      </c>
      <c r="V8" s="19" t="s">
        <v>949</v>
      </c>
      <c r="W8" s="5" t="s">
        <v>404</v>
      </c>
      <c r="X8" s="19">
        <v>21</v>
      </c>
      <c r="Y8" s="173"/>
      <c r="AA8" s="5" t="s">
        <v>390</v>
      </c>
      <c r="AB8" s="186">
        <v>38</v>
      </c>
      <c r="AC8" s="186">
        <v>35</v>
      </c>
      <c r="AD8" s="186">
        <f t="shared" ref="AD8:AD46" si="0">SUM(AB8:AC8)</f>
        <v>73</v>
      </c>
      <c r="AE8" s="182">
        <f>AB8/AD8</f>
        <v>0.52054794520547942</v>
      </c>
    </row>
    <row r="9" spans="1:31" s="5" customFormat="1" ht="12.75" customHeight="1" x14ac:dyDescent="0.2">
      <c r="A9" s="173"/>
      <c r="B9" s="19"/>
      <c r="C9" s="73"/>
      <c r="D9" s="19"/>
      <c r="F9" s="19"/>
      <c r="G9" s="173"/>
      <c r="H9" s="19">
        <v>24</v>
      </c>
      <c r="I9" s="73" t="s">
        <v>378</v>
      </c>
      <c r="J9" s="19" t="s">
        <v>949</v>
      </c>
      <c r="K9" s="5" t="s">
        <v>389</v>
      </c>
      <c r="L9" s="19">
        <v>23</v>
      </c>
      <c r="M9" s="173"/>
      <c r="N9" s="19">
        <v>15</v>
      </c>
      <c r="O9" s="73" t="s">
        <v>390</v>
      </c>
      <c r="P9" s="19" t="s">
        <v>949</v>
      </c>
      <c r="Q9" s="5" t="s">
        <v>404</v>
      </c>
      <c r="R9" s="19">
        <v>14</v>
      </c>
      <c r="S9" s="173"/>
      <c r="T9" s="19">
        <v>28</v>
      </c>
      <c r="U9" s="73" t="s">
        <v>404</v>
      </c>
      <c r="V9" s="19" t="s">
        <v>949</v>
      </c>
      <c r="W9" s="5" t="s">
        <v>367</v>
      </c>
      <c r="X9" s="19">
        <v>25</v>
      </c>
      <c r="Y9" s="173"/>
      <c r="AA9" s="5" t="s">
        <v>412</v>
      </c>
      <c r="AB9" s="19">
        <v>4</v>
      </c>
      <c r="AC9" s="19">
        <v>0</v>
      </c>
      <c r="AD9" s="19">
        <f t="shared" si="0"/>
        <v>4</v>
      </c>
      <c r="AE9" s="172">
        <f t="shared" ref="AE9:AE46" si="1">AB9/AD9</f>
        <v>1</v>
      </c>
    </row>
    <row r="10" spans="1:31" s="5" customFormat="1" ht="12.75" customHeight="1" x14ac:dyDescent="0.2">
      <c r="A10" s="173"/>
      <c r="B10" s="19"/>
      <c r="C10" s="73"/>
      <c r="D10" s="19"/>
      <c r="F10" s="19"/>
      <c r="G10" s="173"/>
      <c r="H10" s="19"/>
      <c r="I10" s="73"/>
      <c r="J10" s="19"/>
      <c r="L10" s="19"/>
      <c r="M10" s="173"/>
      <c r="N10" s="19">
        <v>18</v>
      </c>
      <c r="O10" s="73" t="s">
        <v>375</v>
      </c>
      <c r="P10" s="19" t="s">
        <v>949</v>
      </c>
      <c r="Q10" s="5" t="s">
        <v>366</v>
      </c>
      <c r="R10" s="19">
        <v>17</v>
      </c>
      <c r="S10" s="173"/>
      <c r="T10" s="19">
        <v>36</v>
      </c>
      <c r="U10" s="73" t="s">
        <v>390</v>
      </c>
      <c r="V10" s="19" t="s">
        <v>949</v>
      </c>
      <c r="W10" s="5" t="s">
        <v>370</v>
      </c>
      <c r="X10" s="19">
        <v>33</v>
      </c>
      <c r="Y10" s="173"/>
      <c r="AA10" s="5" t="s">
        <v>400</v>
      </c>
      <c r="AB10" s="19">
        <v>2</v>
      </c>
      <c r="AC10" s="19">
        <v>2</v>
      </c>
      <c r="AD10" s="19">
        <f t="shared" si="0"/>
        <v>4</v>
      </c>
      <c r="AE10" s="172">
        <f t="shared" si="1"/>
        <v>0.5</v>
      </c>
    </row>
    <row r="11" spans="1:31" s="5" customFormat="1" ht="12.75" customHeight="1" x14ac:dyDescent="0.2">
      <c r="A11" s="173"/>
      <c r="B11" s="19"/>
      <c r="C11" s="73"/>
      <c r="D11" s="19"/>
      <c r="F11" s="19"/>
      <c r="G11" s="173"/>
      <c r="H11" s="19"/>
      <c r="I11" s="73"/>
      <c r="J11" s="19"/>
      <c r="L11" s="19"/>
      <c r="M11" s="173"/>
      <c r="N11" s="19">
        <v>26</v>
      </c>
      <c r="O11" s="73" t="s">
        <v>366</v>
      </c>
      <c r="P11" s="19" t="s">
        <v>949</v>
      </c>
      <c r="Q11" s="5" t="s">
        <v>367</v>
      </c>
      <c r="R11" s="19">
        <v>23</v>
      </c>
      <c r="S11" s="173"/>
      <c r="T11" s="19">
        <v>23</v>
      </c>
      <c r="U11" s="73" t="s">
        <v>360</v>
      </c>
      <c r="V11" s="19" t="s">
        <v>949</v>
      </c>
      <c r="W11" s="5" t="s">
        <v>366</v>
      </c>
      <c r="X11" s="19">
        <v>21</v>
      </c>
      <c r="Y11" s="173"/>
      <c r="AA11" s="5" t="s">
        <v>402</v>
      </c>
      <c r="AB11" s="19">
        <v>1</v>
      </c>
      <c r="AC11" s="19">
        <v>1</v>
      </c>
      <c r="AD11" s="19">
        <f t="shared" si="0"/>
        <v>2</v>
      </c>
      <c r="AE11" s="172">
        <f t="shared" si="1"/>
        <v>0.5</v>
      </c>
    </row>
    <row r="12" spans="1:31" s="5" customFormat="1" ht="12.75" customHeight="1" x14ac:dyDescent="0.2">
      <c r="A12" s="173"/>
      <c r="B12" s="19"/>
      <c r="C12" s="73"/>
      <c r="D12" s="19"/>
      <c r="F12" s="19"/>
      <c r="G12" s="173"/>
      <c r="H12" s="19"/>
      <c r="I12" s="73"/>
      <c r="J12" s="19"/>
      <c r="L12" s="19"/>
      <c r="M12" s="173"/>
      <c r="N12" s="19"/>
      <c r="O12" s="73"/>
      <c r="P12" s="19"/>
      <c r="R12" s="19"/>
      <c r="S12" s="173"/>
      <c r="T12" s="19">
        <v>45</v>
      </c>
      <c r="U12" s="73" t="s">
        <v>406</v>
      </c>
      <c r="V12" s="19" t="s">
        <v>949</v>
      </c>
      <c r="W12" s="5" t="s">
        <v>370</v>
      </c>
      <c r="X12" s="19">
        <v>44</v>
      </c>
      <c r="Y12" s="173"/>
      <c r="AA12" s="5" t="s">
        <v>954</v>
      </c>
      <c r="AB12" s="19">
        <v>1</v>
      </c>
      <c r="AC12" s="19">
        <v>3</v>
      </c>
      <c r="AD12" s="19">
        <f t="shared" si="0"/>
        <v>4</v>
      </c>
      <c r="AE12" s="172">
        <f t="shared" si="1"/>
        <v>0.25</v>
      </c>
    </row>
    <row r="13" spans="1:31" s="5" customFormat="1" ht="12.75" customHeight="1" x14ac:dyDescent="0.2">
      <c r="A13" s="173"/>
      <c r="B13" s="19"/>
      <c r="C13" s="73"/>
      <c r="D13" s="19"/>
      <c r="F13" s="19"/>
      <c r="G13" s="173"/>
      <c r="H13" s="19"/>
      <c r="I13" s="73"/>
      <c r="J13" s="19"/>
      <c r="L13" s="19"/>
      <c r="M13" s="173"/>
      <c r="N13" s="19"/>
      <c r="O13" s="73"/>
      <c r="P13" s="19"/>
      <c r="R13" s="19"/>
      <c r="S13" s="173"/>
      <c r="T13" s="19">
        <v>46</v>
      </c>
      <c r="U13" s="73" t="s">
        <v>957</v>
      </c>
      <c r="V13" s="19" t="s">
        <v>949</v>
      </c>
      <c r="W13" s="5" t="s">
        <v>404</v>
      </c>
      <c r="X13" s="19">
        <v>44</v>
      </c>
      <c r="Y13" s="173"/>
      <c r="AA13" s="5" t="s">
        <v>404</v>
      </c>
      <c r="AB13" s="19">
        <v>21</v>
      </c>
      <c r="AC13" s="19">
        <v>28</v>
      </c>
      <c r="AD13" s="19">
        <f t="shared" si="0"/>
        <v>49</v>
      </c>
      <c r="AE13" s="182">
        <f t="shared" si="1"/>
        <v>0.42857142857142855</v>
      </c>
    </row>
    <row r="14" spans="1:31" s="5" customFormat="1" ht="12.75" customHeight="1" x14ac:dyDescent="0.2">
      <c r="A14" s="173"/>
      <c r="B14" s="19"/>
      <c r="C14" s="73"/>
      <c r="D14" s="19"/>
      <c r="F14" s="19"/>
      <c r="G14" s="173"/>
      <c r="H14" s="19"/>
      <c r="I14" s="73"/>
      <c r="J14" s="19"/>
      <c r="L14" s="19"/>
      <c r="M14" s="173"/>
      <c r="N14" s="19"/>
      <c r="O14" s="73"/>
      <c r="P14" s="19"/>
      <c r="R14" s="19"/>
      <c r="S14" s="173"/>
      <c r="T14" s="19">
        <v>46</v>
      </c>
      <c r="U14" s="73" t="s">
        <v>404</v>
      </c>
      <c r="V14" s="19" t="s">
        <v>949</v>
      </c>
      <c r="W14" s="5" t="s">
        <v>390</v>
      </c>
      <c r="X14" s="19">
        <v>44</v>
      </c>
      <c r="Y14" s="173"/>
      <c r="AA14" s="5" t="s">
        <v>364</v>
      </c>
      <c r="AB14" s="19">
        <v>3</v>
      </c>
      <c r="AC14" s="19">
        <v>2</v>
      </c>
      <c r="AD14" s="19">
        <f t="shared" si="0"/>
        <v>5</v>
      </c>
      <c r="AE14" s="172">
        <f t="shared" si="1"/>
        <v>0.6</v>
      </c>
    </row>
    <row r="15" spans="1:31" s="5" customFormat="1" ht="12.75" customHeight="1" x14ac:dyDescent="0.2">
      <c r="A15" s="173"/>
      <c r="B15" s="19"/>
      <c r="C15" s="73"/>
      <c r="D15" s="19"/>
      <c r="F15" s="19"/>
      <c r="G15" s="173"/>
      <c r="H15" s="19"/>
      <c r="I15" s="73"/>
      <c r="J15" s="19"/>
      <c r="L15" s="19"/>
      <c r="M15" s="173"/>
      <c r="N15" s="19"/>
      <c r="O15" s="73"/>
      <c r="P15" s="19"/>
      <c r="R15" s="19"/>
      <c r="S15" s="173"/>
      <c r="T15" s="183">
        <v>45</v>
      </c>
      <c r="U15" s="184" t="s">
        <v>406</v>
      </c>
      <c r="V15" s="183" t="s">
        <v>949</v>
      </c>
      <c r="W15" s="179" t="s">
        <v>404</v>
      </c>
      <c r="X15" s="183">
        <v>42</v>
      </c>
      <c r="Y15" s="173"/>
      <c r="AA15" s="5" t="s">
        <v>370</v>
      </c>
      <c r="AB15" s="19">
        <v>21</v>
      </c>
      <c r="AC15" s="19">
        <v>28</v>
      </c>
      <c r="AD15" s="19">
        <f t="shared" si="0"/>
        <v>49</v>
      </c>
      <c r="AE15" s="182">
        <f t="shared" si="1"/>
        <v>0.42857142857142855</v>
      </c>
    </row>
    <row r="16" spans="1:31" s="5" customFormat="1" ht="12.75" customHeight="1" x14ac:dyDescent="0.2">
      <c r="A16" s="167"/>
      <c r="B16" s="167" t="s">
        <v>118</v>
      </c>
      <c r="C16" s="167"/>
      <c r="D16" s="169"/>
      <c r="E16" s="167"/>
      <c r="F16" s="167"/>
      <c r="G16" s="167"/>
      <c r="H16" s="167" t="s">
        <v>166</v>
      </c>
      <c r="I16" s="167"/>
      <c r="J16" s="169"/>
      <c r="K16" s="167"/>
      <c r="L16" s="167"/>
      <c r="M16" s="167"/>
      <c r="N16" s="167" t="s">
        <v>167</v>
      </c>
      <c r="O16" s="168"/>
      <c r="P16" s="169"/>
      <c r="Q16" s="166"/>
      <c r="R16" s="169"/>
      <c r="S16" s="166"/>
      <c r="T16" s="167" t="s">
        <v>168</v>
      </c>
      <c r="U16" s="168"/>
      <c r="V16" s="169"/>
      <c r="W16" s="166"/>
      <c r="X16" s="169"/>
      <c r="Y16" s="166"/>
      <c r="Z16" s="170"/>
      <c r="AA16" s="72" t="s">
        <v>378</v>
      </c>
      <c r="AB16" s="19">
        <v>33</v>
      </c>
      <c r="AC16" s="19">
        <v>31</v>
      </c>
      <c r="AD16" s="19">
        <f t="shared" si="0"/>
        <v>64</v>
      </c>
      <c r="AE16" s="182">
        <f t="shared" si="1"/>
        <v>0.515625</v>
      </c>
    </row>
    <row r="17" spans="1:31" s="203" customFormat="1" ht="12.75" customHeight="1" x14ac:dyDescent="0.2">
      <c r="A17" s="173"/>
      <c r="B17" s="19">
        <v>25</v>
      </c>
      <c r="C17" s="73" t="s">
        <v>360</v>
      </c>
      <c r="D17" s="19" t="s">
        <v>949</v>
      </c>
      <c r="E17" s="5" t="s">
        <v>370</v>
      </c>
      <c r="F17" s="19">
        <v>24</v>
      </c>
      <c r="G17" s="173"/>
      <c r="H17" s="19">
        <v>41</v>
      </c>
      <c r="I17" s="73" t="s">
        <v>373</v>
      </c>
      <c r="J17" s="19" t="s">
        <v>949</v>
      </c>
      <c r="K17" s="5" t="s">
        <v>367</v>
      </c>
      <c r="L17" s="19">
        <v>39</v>
      </c>
      <c r="M17" s="173"/>
      <c r="N17" s="19">
        <v>29</v>
      </c>
      <c r="O17" s="73" t="s">
        <v>378</v>
      </c>
      <c r="P17" s="5" t="s">
        <v>949</v>
      </c>
      <c r="Q17" s="5" t="s">
        <v>373</v>
      </c>
      <c r="R17" s="19">
        <v>28</v>
      </c>
      <c r="S17" s="173"/>
      <c r="T17" s="19">
        <v>58</v>
      </c>
      <c r="U17" s="73" t="s">
        <v>360</v>
      </c>
      <c r="V17" s="5" t="s">
        <v>949</v>
      </c>
      <c r="W17" s="5" t="s">
        <v>390</v>
      </c>
      <c r="X17" s="19">
        <v>55</v>
      </c>
      <c r="Y17" s="173"/>
      <c r="Z17" s="5"/>
      <c r="AA17" s="5" t="s">
        <v>389</v>
      </c>
      <c r="AB17" s="19">
        <v>8</v>
      </c>
      <c r="AC17" s="19">
        <v>3</v>
      </c>
      <c r="AD17" s="19">
        <f t="shared" si="0"/>
        <v>11</v>
      </c>
      <c r="AE17" s="172">
        <f t="shared" si="1"/>
        <v>0.72727272727272729</v>
      </c>
    </row>
    <row r="18" spans="1:31" s="5" customFormat="1" ht="12.75" customHeight="1" x14ac:dyDescent="0.2">
      <c r="A18" s="173"/>
      <c r="B18" s="19">
        <v>45</v>
      </c>
      <c r="C18" s="73" t="s">
        <v>378</v>
      </c>
      <c r="D18" s="19" t="s">
        <v>949</v>
      </c>
      <c r="E18" s="5" t="s">
        <v>367</v>
      </c>
      <c r="F18" s="19">
        <v>43</v>
      </c>
      <c r="G18" s="173"/>
      <c r="H18" s="19">
        <v>21</v>
      </c>
      <c r="I18" s="73" t="s">
        <v>404</v>
      </c>
      <c r="J18" s="19" t="s">
        <v>949</v>
      </c>
      <c r="K18" s="5" t="s">
        <v>376</v>
      </c>
      <c r="L18" s="19">
        <v>19</v>
      </c>
      <c r="M18" s="173"/>
      <c r="N18" s="19">
        <v>32</v>
      </c>
      <c r="O18" s="73" t="s">
        <v>370</v>
      </c>
      <c r="P18" s="19" t="s">
        <v>949</v>
      </c>
      <c r="Q18" s="5" t="s">
        <v>378</v>
      </c>
      <c r="R18" s="19">
        <v>30</v>
      </c>
      <c r="S18" s="173"/>
      <c r="T18" s="19">
        <v>39</v>
      </c>
      <c r="U18" s="73" t="s">
        <v>378</v>
      </c>
      <c r="V18" s="19" t="s">
        <v>949</v>
      </c>
      <c r="W18" s="5" t="s">
        <v>368</v>
      </c>
      <c r="X18" s="19">
        <v>38</v>
      </c>
      <c r="Y18" s="173"/>
      <c r="AA18" s="5" t="s">
        <v>375</v>
      </c>
      <c r="AB18" s="19">
        <v>2</v>
      </c>
      <c r="AC18" s="19">
        <v>1</v>
      </c>
      <c r="AD18" s="19">
        <f t="shared" si="0"/>
        <v>3</v>
      </c>
      <c r="AE18" s="172">
        <f t="shared" si="1"/>
        <v>0.66666666666666663</v>
      </c>
    </row>
    <row r="19" spans="1:31" s="5" customFormat="1" ht="12.75" customHeight="1" x14ac:dyDescent="0.2">
      <c r="A19" s="173"/>
      <c r="B19" s="19">
        <v>36</v>
      </c>
      <c r="C19" s="73" t="s">
        <v>404</v>
      </c>
      <c r="D19" s="19" t="s">
        <v>949</v>
      </c>
      <c r="E19" s="5" t="s">
        <v>390</v>
      </c>
      <c r="F19" s="19">
        <v>33</v>
      </c>
      <c r="G19" s="173"/>
      <c r="H19" s="19">
        <v>50</v>
      </c>
      <c r="I19" s="73" t="s">
        <v>390</v>
      </c>
      <c r="J19" s="19" t="s">
        <v>949</v>
      </c>
      <c r="K19" s="5" t="s">
        <v>366</v>
      </c>
      <c r="L19" s="19">
        <v>48</v>
      </c>
      <c r="M19" s="173"/>
      <c r="N19" s="19">
        <v>28</v>
      </c>
      <c r="O19" s="73" t="s">
        <v>367</v>
      </c>
      <c r="P19" s="19" t="s">
        <v>949</v>
      </c>
      <c r="Q19" s="5" t="s">
        <v>378</v>
      </c>
      <c r="R19" s="19">
        <v>25</v>
      </c>
      <c r="S19" s="173"/>
      <c r="T19" s="19">
        <v>30</v>
      </c>
      <c r="U19" s="73" t="s">
        <v>390</v>
      </c>
      <c r="V19" s="19" t="s">
        <v>949</v>
      </c>
      <c r="W19" s="5" t="s">
        <v>404</v>
      </c>
      <c r="X19" s="19">
        <v>28</v>
      </c>
      <c r="Y19" s="173"/>
      <c r="AA19" s="5" t="s">
        <v>367</v>
      </c>
      <c r="AB19" s="19">
        <v>6</v>
      </c>
      <c r="AC19" s="19">
        <v>5</v>
      </c>
      <c r="AD19" s="19">
        <f t="shared" si="0"/>
        <v>11</v>
      </c>
      <c r="AE19" s="172">
        <f t="shared" si="1"/>
        <v>0.54545454545454541</v>
      </c>
    </row>
    <row r="20" spans="1:31" ht="12.75" customHeight="1" x14ac:dyDescent="0.2">
      <c r="A20" s="173"/>
      <c r="B20" s="19">
        <v>49</v>
      </c>
      <c r="C20" s="73" t="s">
        <v>366</v>
      </c>
      <c r="D20" s="19" t="s">
        <v>949</v>
      </c>
      <c r="E20" s="5" t="s">
        <v>404</v>
      </c>
      <c r="F20" s="19">
        <v>47</v>
      </c>
      <c r="G20" s="173"/>
      <c r="H20" s="206">
        <v>35</v>
      </c>
      <c r="I20" s="207" t="s">
        <v>378</v>
      </c>
      <c r="J20" s="206" t="s">
        <v>949</v>
      </c>
      <c r="K20" s="205" t="s">
        <v>406</v>
      </c>
      <c r="L20" s="206">
        <v>33</v>
      </c>
      <c r="M20" s="173"/>
      <c r="N20" s="19">
        <v>35</v>
      </c>
      <c r="O20" s="73" t="s">
        <v>370</v>
      </c>
      <c r="P20" s="19" t="s">
        <v>949</v>
      </c>
      <c r="Q20" s="5" t="s">
        <v>376</v>
      </c>
      <c r="R20" s="19">
        <v>33</v>
      </c>
      <c r="S20" s="173"/>
      <c r="T20" s="19">
        <v>30</v>
      </c>
      <c r="U20" s="73" t="s">
        <v>360</v>
      </c>
      <c r="V20" s="19" t="s">
        <v>949</v>
      </c>
      <c r="W20" s="5" t="s">
        <v>390</v>
      </c>
      <c r="X20" s="19">
        <v>28</v>
      </c>
      <c r="Y20" s="173"/>
      <c r="Z20" s="5"/>
      <c r="AA20" s="5" t="s">
        <v>401</v>
      </c>
      <c r="AB20" s="19">
        <v>1</v>
      </c>
      <c r="AC20" s="19">
        <v>2</v>
      </c>
      <c r="AD20" s="19">
        <f t="shared" si="0"/>
        <v>3</v>
      </c>
      <c r="AE20" s="172">
        <f t="shared" si="1"/>
        <v>0.33333333333333331</v>
      </c>
    </row>
    <row r="21" spans="1:31" ht="12.75" customHeight="1" x14ac:dyDescent="0.2">
      <c r="A21" s="173"/>
      <c r="B21" s="19">
        <v>44</v>
      </c>
      <c r="C21" s="73" t="s">
        <v>370</v>
      </c>
      <c r="D21" s="19" t="s">
        <v>949</v>
      </c>
      <c r="E21" s="5" t="s">
        <v>404</v>
      </c>
      <c r="F21" s="19">
        <v>43</v>
      </c>
      <c r="G21" s="173"/>
      <c r="H21" s="19"/>
      <c r="I21" s="73"/>
      <c r="J21" s="19"/>
      <c r="K21" s="5"/>
      <c r="L21" s="19"/>
      <c r="M21" s="173"/>
      <c r="N21" s="19">
        <v>37</v>
      </c>
      <c r="O21" s="73" t="s">
        <v>404</v>
      </c>
      <c r="P21" s="19" t="s">
        <v>949</v>
      </c>
      <c r="Q21" s="5" t="s">
        <v>376</v>
      </c>
      <c r="R21" s="19">
        <v>35</v>
      </c>
      <c r="S21" s="173"/>
      <c r="T21" s="19">
        <v>42</v>
      </c>
      <c r="U21" s="73" t="s">
        <v>373</v>
      </c>
      <c r="V21" s="19" t="s">
        <v>949</v>
      </c>
      <c r="W21" s="5" t="s">
        <v>403</v>
      </c>
      <c r="X21" s="19">
        <v>39</v>
      </c>
      <c r="Y21" s="173"/>
      <c r="Z21" s="5"/>
      <c r="AA21" s="5" t="s">
        <v>366</v>
      </c>
      <c r="AB21" s="19">
        <v>8</v>
      </c>
      <c r="AC21" s="19">
        <v>11</v>
      </c>
      <c r="AD21" s="19">
        <f t="shared" si="0"/>
        <v>19</v>
      </c>
      <c r="AE21" s="172">
        <f t="shared" si="1"/>
        <v>0.42105263157894735</v>
      </c>
    </row>
    <row r="22" spans="1:31" ht="12.75" customHeight="1" x14ac:dyDescent="0.2">
      <c r="A22" s="173"/>
      <c r="B22" s="19">
        <v>53</v>
      </c>
      <c r="C22" s="73" t="s">
        <v>404</v>
      </c>
      <c r="D22" s="19" t="s">
        <v>949</v>
      </c>
      <c r="E22" s="5" t="s">
        <v>406</v>
      </c>
      <c r="F22" s="19">
        <v>52</v>
      </c>
      <c r="G22" s="173"/>
      <c r="H22" s="19"/>
      <c r="I22" s="73"/>
      <c r="J22" s="19"/>
      <c r="K22" s="5"/>
      <c r="L22" s="19"/>
      <c r="M22" s="173"/>
      <c r="N22" s="19">
        <v>32</v>
      </c>
      <c r="O22" s="73" t="s">
        <v>366</v>
      </c>
      <c r="P22" s="19" t="s">
        <v>949</v>
      </c>
      <c r="Q22" s="5" t="s">
        <v>360</v>
      </c>
      <c r="R22" s="19">
        <v>30</v>
      </c>
      <c r="S22" s="173"/>
      <c r="T22" s="19">
        <v>43</v>
      </c>
      <c r="U22" s="73" t="s">
        <v>403</v>
      </c>
      <c r="V22" s="19" t="s">
        <v>949</v>
      </c>
      <c r="W22" s="5" t="s">
        <v>390</v>
      </c>
      <c r="X22" s="19">
        <v>41</v>
      </c>
      <c r="Y22" s="173"/>
      <c r="Z22" s="5"/>
      <c r="AA22" s="5" t="s">
        <v>713</v>
      </c>
      <c r="AB22" s="19">
        <v>2</v>
      </c>
      <c r="AC22" s="19">
        <v>0</v>
      </c>
      <c r="AD22" s="19">
        <f t="shared" si="0"/>
        <v>2</v>
      </c>
      <c r="AE22" s="172">
        <f t="shared" si="1"/>
        <v>1</v>
      </c>
    </row>
    <row r="23" spans="1:31" ht="12.75" customHeight="1" x14ac:dyDescent="0.2">
      <c r="A23" s="173"/>
      <c r="B23" s="19">
        <v>25</v>
      </c>
      <c r="C23" s="73" t="s">
        <v>360</v>
      </c>
      <c r="D23" s="19" t="s">
        <v>949</v>
      </c>
      <c r="E23" s="5" t="s">
        <v>403</v>
      </c>
      <c r="F23" s="19">
        <v>23</v>
      </c>
      <c r="G23" s="173"/>
      <c r="H23" s="19"/>
      <c r="I23" s="73"/>
      <c r="J23" s="19"/>
      <c r="K23" s="5"/>
      <c r="L23" s="19"/>
      <c r="M23" s="173"/>
      <c r="N23" s="19">
        <v>28</v>
      </c>
      <c r="O23" s="73" t="s">
        <v>370</v>
      </c>
      <c r="P23" s="19" t="s">
        <v>949</v>
      </c>
      <c r="Q23" s="5" t="s">
        <v>403</v>
      </c>
      <c r="R23" s="19">
        <v>27</v>
      </c>
      <c r="S23" s="173"/>
      <c r="T23" s="19">
        <v>58</v>
      </c>
      <c r="U23" s="73" t="s">
        <v>378</v>
      </c>
      <c r="V23" s="19" t="s">
        <v>949</v>
      </c>
      <c r="W23" s="5" t="s">
        <v>368</v>
      </c>
      <c r="X23" s="19">
        <v>56</v>
      </c>
      <c r="Y23" s="173"/>
      <c r="Z23" s="5"/>
      <c r="AA23" s="5" t="s">
        <v>373</v>
      </c>
      <c r="AB23" s="19">
        <v>5</v>
      </c>
      <c r="AC23" s="19">
        <v>5</v>
      </c>
      <c r="AD23" s="19">
        <f t="shared" si="0"/>
        <v>10</v>
      </c>
      <c r="AE23" s="172">
        <f t="shared" si="1"/>
        <v>0.5</v>
      </c>
    </row>
    <row r="24" spans="1:31" s="5" customFormat="1" ht="12.75" customHeight="1" x14ac:dyDescent="0.2">
      <c r="A24" s="173"/>
      <c r="B24" s="19">
        <v>28</v>
      </c>
      <c r="C24" s="73" t="s">
        <v>713</v>
      </c>
      <c r="D24" s="19" t="s">
        <v>949</v>
      </c>
      <c r="E24" s="5" t="s">
        <v>370</v>
      </c>
      <c r="F24" s="19">
        <v>27</v>
      </c>
      <c r="G24" s="173"/>
      <c r="H24" s="19"/>
      <c r="I24" s="73"/>
      <c r="J24" s="19"/>
      <c r="L24" s="19"/>
      <c r="M24" s="173"/>
      <c r="N24" s="19">
        <v>39</v>
      </c>
      <c r="O24" s="73" t="s">
        <v>368</v>
      </c>
      <c r="P24" s="19" t="s">
        <v>949</v>
      </c>
      <c r="Q24" s="5" t="s">
        <v>378</v>
      </c>
      <c r="R24" s="19">
        <v>37</v>
      </c>
      <c r="S24" s="173"/>
      <c r="T24" s="19"/>
      <c r="U24" s="73"/>
      <c r="V24" s="19"/>
      <c r="X24" s="19"/>
      <c r="Y24" s="173"/>
      <c r="AA24" s="5" t="s">
        <v>406</v>
      </c>
      <c r="AB24" s="19">
        <v>2</v>
      </c>
      <c r="AC24" s="19">
        <v>2</v>
      </c>
      <c r="AD24" s="19">
        <f t="shared" si="0"/>
        <v>4</v>
      </c>
      <c r="AE24" s="172">
        <f t="shared" si="1"/>
        <v>0.5</v>
      </c>
    </row>
    <row r="25" spans="1:31" ht="12.75" customHeight="1" x14ac:dyDescent="0.2">
      <c r="A25" s="173"/>
      <c r="B25" s="19"/>
      <c r="C25" s="73"/>
      <c r="D25" s="19"/>
      <c r="E25" s="5"/>
      <c r="F25" s="19"/>
      <c r="G25" s="173"/>
      <c r="H25" s="19"/>
      <c r="I25" s="73"/>
      <c r="J25" s="19"/>
      <c r="K25" s="5"/>
      <c r="L25" s="19"/>
      <c r="M25" s="173"/>
      <c r="N25" s="19">
        <v>36</v>
      </c>
      <c r="O25" s="73" t="s">
        <v>366</v>
      </c>
      <c r="P25" s="19" t="s">
        <v>949</v>
      </c>
      <c r="Q25" s="5" t="s">
        <v>390</v>
      </c>
      <c r="R25" s="19">
        <v>34</v>
      </c>
      <c r="S25" s="173"/>
      <c r="T25" s="19"/>
      <c r="U25" s="73"/>
      <c r="V25" s="19"/>
      <c r="W25" s="5"/>
      <c r="X25" s="19"/>
      <c r="Y25" s="173"/>
      <c r="Z25" s="5"/>
      <c r="AA25" s="5" t="s">
        <v>376</v>
      </c>
      <c r="AB25" s="19">
        <v>6</v>
      </c>
      <c r="AC25" s="19">
        <v>6</v>
      </c>
      <c r="AD25" s="19">
        <f t="shared" si="0"/>
        <v>12</v>
      </c>
      <c r="AE25" s="172">
        <f t="shared" si="1"/>
        <v>0.5</v>
      </c>
    </row>
    <row r="26" spans="1:31" ht="12.75" customHeight="1" x14ac:dyDescent="0.2">
      <c r="A26" s="173"/>
      <c r="B26" s="19"/>
      <c r="C26" s="73"/>
      <c r="D26" s="19"/>
      <c r="E26" s="5"/>
      <c r="F26" s="19"/>
      <c r="G26" s="173"/>
      <c r="H26" s="19"/>
      <c r="I26" s="73"/>
      <c r="J26" s="19"/>
      <c r="K26" s="5"/>
      <c r="L26" s="19"/>
      <c r="M26" s="173"/>
      <c r="N26" s="19">
        <v>22</v>
      </c>
      <c r="O26" s="73" t="s">
        <v>389</v>
      </c>
      <c r="P26" s="19" t="s">
        <v>949</v>
      </c>
      <c r="Q26" s="5" t="s">
        <v>403</v>
      </c>
      <c r="R26" s="19">
        <v>19</v>
      </c>
      <c r="S26" s="173"/>
      <c r="T26" s="19"/>
      <c r="U26" s="73"/>
      <c r="V26" s="19"/>
      <c r="W26" s="5"/>
      <c r="X26" s="19"/>
      <c r="Y26" s="173"/>
      <c r="Z26" s="5"/>
      <c r="AA26" s="5" t="s">
        <v>955</v>
      </c>
      <c r="AB26" s="19">
        <v>4</v>
      </c>
      <c r="AC26" s="19">
        <v>9</v>
      </c>
      <c r="AD26" s="19">
        <f t="shared" si="0"/>
        <v>13</v>
      </c>
      <c r="AE26" s="172">
        <f t="shared" si="1"/>
        <v>0.30769230769230771</v>
      </c>
    </row>
    <row r="27" spans="1:31" ht="12.75" customHeight="1" x14ac:dyDescent="0.2">
      <c r="A27" s="173"/>
      <c r="B27" s="19"/>
      <c r="C27" s="73"/>
      <c r="D27" s="19"/>
      <c r="E27" s="5"/>
      <c r="F27" s="19"/>
      <c r="G27" s="173"/>
      <c r="H27" s="19"/>
      <c r="I27" s="73"/>
      <c r="J27" s="19"/>
      <c r="K27" s="5"/>
      <c r="L27" s="19"/>
      <c r="M27" s="173"/>
      <c r="N27" s="19">
        <v>23</v>
      </c>
      <c r="O27" s="73" t="s">
        <v>376</v>
      </c>
      <c r="P27" s="19" t="s">
        <v>949</v>
      </c>
      <c r="Q27" s="5" t="s">
        <v>389</v>
      </c>
      <c r="R27" s="19">
        <v>22</v>
      </c>
      <c r="S27" s="173"/>
      <c r="T27" s="19"/>
      <c r="U27" s="73"/>
      <c r="V27" s="19"/>
      <c r="W27" s="5"/>
      <c r="X27" s="19"/>
      <c r="Y27" s="173"/>
      <c r="Z27" s="5"/>
      <c r="AA27" s="5" t="s">
        <v>368</v>
      </c>
      <c r="AB27" s="19">
        <v>5</v>
      </c>
      <c r="AC27" s="19">
        <v>7</v>
      </c>
      <c r="AD27" s="19">
        <f t="shared" si="0"/>
        <v>12</v>
      </c>
      <c r="AE27" s="172">
        <f t="shared" si="1"/>
        <v>0.41666666666666669</v>
      </c>
    </row>
    <row r="28" spans="1:31" ht="12.75" customHeight="1" x14ac:dyDescent="0.2">
      <c r="A28" s="173"/>
      <c r="B28" s="19"/>
      <c r="C28" s="73"/>
      <c r="D28" s="19"/>
      <c r="E28" s="5"/>
      <c r="F28" s="19"/>
      <c r="G28" s="173"/>
      <c r="H28" s="19"/>
      <c r="I28" s="73"/>
      <c r="J28" s="19"/>
      <c r="K28" s="5"/>
      <c r="L28" s="19"/>
      <c r="M28" s="173"/>
      <c r="N28" s="19">
        <v>44</v>
      </c>
      <c r="O28" s="73" t="s">
        <v>370</v>
      </c>
      <c r="P28" s="19" t="s">
        <v>949</v>
      </c>
      <c r="Q28" s="5" t="s">
        <v>404</v>
      </c>
      <c r="R28" s="19">
        <v>41</v>
      </c>
      <c r="S28" s="173"/>
      <c r="T28" s="19"/>
      <c r="U28" s="73"/>
      <c r="V28" s="19"/>
      <c r="W28" s="5"/>
      <c r="X28" s="19"/>
      <c r="Y28" s="173"/>
      <c r="Z28" s="5"/>
      <c r="AA28" s="5" t="s">
        <v>385</v>
      </c>
      <c r="AB28" s="19">
        <v>22</v>
      </c>
      <c r="AC28" s="19">
        <v>28</v>
      </c>
      <c r="AD28" s="19">
        <f t="shared" si="0"/>
        <v>50</v>
      </c>
      <c r="AE28" s="182">
        <f t="shared" si="1"/>
        <v>0.44</v>
      </c>
    </row>
    <row r="29" spans="1:31" ht="12.75" customHeight="1" x14ac:dyDescent="0.2">
      <c r="A29" s="173"/>
      <c r="B29" s="19"/>
      <c r="C29" s="73"/>
      <c r="D29" s="19"/>
      <c r="E29" s="5"/>
      <c r="F29" s="19"/>
      <c r="G29" s="173"/>
      <c r="H29" s="19"/>
      <c r="I29" s="73"/>
      <c r="J29" s="19"/>
      <c r="K29" s="5"/>
      <c r="L29" s="19"/>
      <c r="M29" s="173"/>
      <c r="N29" s="19">
        <v>66</v>
      </c>
      <c r="O29" s="73" t="s">
        <v>367</v>
      </c>
      <c r="P29" s="19" t="s">
        <v>949</v>
      </c>
      <c r="Q29" s="5" t="s">
        <v>373</v>
      </c>
      <c r="R29" s="19">
        <v>63</v>
      </c>
      <c r="S29" s="173"/>
      <c r="T29" s="19"/>
      <c r="U29" s="73"/>
      <c r="V29" s="19"/>
      <c r="W29" s="5"/>
      <c r="X29" s="19"/>
      <c r="Y29" s="173"/>
      <c r="Z29" s="5"/>
      <c r="AA29" s="5" t="s">
        <v>387</v>
      </c>
      <c r="AB29" s="19">
        <v>10</v>
      </c>
      <c r="AC29" s="19">
        <v>17</v>
      </c>
      <c r="AD29" s="19">
        <f t="shared" si="0"/>
        <v>27</v>
      </c>
      <c r="AE29" s="172">
        <f t="shared" si="1"/>
        <v>0.37037037037037035</v>
      </c>
    </row>
    <row r="30" spans="1:31" ht="12.75" customHeight="1" x14ac:dyDescent="0.2">
      <c r="A30" s="173"/>
      <c r="B30" s="19"/>
      <c r="C30" s="73"/>
      <c r="D30" s="19"/>
      <c r="E30" s="5"/>
      <c r="F30" s="19"/>
      <c r="G30" s="173"/>
      <c r="H30" s="19"/>
      <c r="I30" s="73"/>
      <c r="J30" s="19"/>
      <c r="K30" s="5"/>
      <c r="L30" s="19"/>
      <c r="M30" s="173"/>
      <c r="N30" s="19">
        <v>25</v>
      </c>
      <c r="O30" s="73" t="s">
        <v>378</v>
      </c>
      <c r="P30" s="19" t="s">
        <v>949</v>
      </c>
      <c r="Q30" s="5" t="s">
        <v>403</v>
      </c>
      <c r="R30" s="19">
        <v>23</v>
      </c>
      <c r="S30" s="173"/>
      <c r="T30" s="19"/>
      <c r="U30" s="73"/>
      <c r="V30" s="19"/>
      <c r="W30" s="5"/>
      <c r="X30" s="19"/>
      <c r="Y30" s="173"/>
      <c r="Z30" s="5"/>
      <c r="AA30" s="5" t="s">
        <v>372</v>
      </c>
      <c r="AB30" s="19">
        <v>8</v>
      </c>
      <c r="AC30" s="19">
        <v>7</v>
      </c>
      <c r="AD30" s="19">
        <f t="shared" si="0"/>
        <v>15</v>
      </c>
      <c r="AE30" s="172">
        <f t="shared" si="1"/>
        <v>0.53333333333333333</v>
      </c>
    </row>
    <row r="31" spans="1:31" ht="12.75" customHeight="1" x14ac:dyDescent="0.2">
      <c r="A31" s="173"/>
      <c r="B31" s="19"/>
      <c r="C31" s="73"/>
      <c r="D31" s="19"/>
      <c r="E31" s="5"/>
      <c r="F31" s="19"/>
      <c r="G31" s="173"/>
      <c r="H31" s="19"/>
      <c r="I31" s="73"/>
      <c r="J31" s="19"/>
      <c r="K31" s="5"/>
      <c r="L31" s="19"/>
      <c r="M31" s="173"/>
      <c r="N31" s="183">
        <v>40</v>
      </c>
      <c r="O31" s="184" t="s">
        <v>376</v>
      </c>
      <c r="P31" s="183" t="s">
        <v>949</v>
      </c>
      <c r="Q31" s="179" t="s">
        <v>368</v>
      </c>
      <c r="R31" s="183">
        <v>39</v>
      </c>
      <c r="S31" s="173"/>
      <c r="T31" s="19"/>
      <c r="U31" s="73"/>
      <c r="V31" s="19"/>
      <c r="W31" s="5"/>
      <c r="X31" s="19"/>
      <c r="Y31" s="173"/>
      <c r="Z31" s="5"/>
      <c r="AA31" s="5" t="s">
        <v>397</v>
      </c>
      <c r="AB31" s="19">
        <v>16</v>
      </c>
      <c r="AC31" s="19">
        <v>15</v>
      </c>
      <c r="AD31" s="19">
        <f t="shared" si="0"/>
        <v>31</v>
      </c>
      <c r="AE31" s="182">
        <f t="shared" si="1"/>
        <v>0.5161290322580645</v>
      </c>
    </row>
    <row r="32" spans="1:31" ht="12.75" customHeight="1" x14ac:dyDescent="0.2">
      <c r="A32" s="173"/>
      <c r="B32" s="19"/>
      <c r="C32" s="73"/>
      <c r="D32" s="19"/>
      <c r="E32" s="5"/>
      <c r="F32" s="19"/>
      <c r="G32" s="173"/>
      <c r="H32" s="19"/>
      <c r="I32" s="73"/>
      <c r="J32" s="19"/>
      <c r="K32" s="5"/>
      <c r="L32" s="19"/>
      <c r="M32" s="173"/>
      <c r="N32" s="188">
        <v>23</v>
      </c>
      <c r="O32" s="208" t="s">
        <v>376</v>
      </c>
      <c r="P32" s="188" t="s">
        <v>949</v>
      </c>
      <c r="Q32" s="178" t="s">
        <v>366</v>
      </c>
      <c r="R32" s="188">
        <v>22</v>
      </c>
      <c r="S32" s="173"/>
      <c r="T32" s="19"/>
      <c r="U32" s="73"/>
      <c r="V32" s="19"/>
      <c r="W32" s="5"/>
      <c r="X32" s="19"/>
      <c r="Y32" s="173"/>
      <c r="Z32" s="5"/>
      <c r="AA32" s="5" t="s">
        <v>533</v>
      </c>
      <c r="AB32" s="19">
        <v>0</v>
      </c>
      <c r="AC32" s="19">
        <v>1</v>
      </c>
      <c r="AD32" s="19">
        <f t="shared" si="0"/>
        <v>1</v>
      </c>
      <c r="AE32" s="172">
        <f t="shared" si="1"/>
        <v>0</v>
      </c>
    </row>
    <row r="33" spans="1:31" ht="12.75" customHeight="1" x14ac:dyDescent="0.2">
      <c r="A33" s="173"/>
      <c r="B33" s="167" t="s">
        <v>169</v>
      </c>
      <c r="C33" s="200"/>
      <c r="D33" s="199"/>
      <c r="E33" s="173"/>
      <c r="F33" s="199"/>
      <c r="G33" s="166"/>
      <c r="H33" s="167" t="s">
        <v>170</v>
      </c>
      <c r="I33" s="200"/>
      <c r="J33" s="199"/>
      <c r="K33" s="173"/>
      <c r="L33" s="199"/>
      <c r="M33" s="173"/>
      <c r="N33" s="167" t="s">
        <v>204</v>
      </c>
      <c r="O33" s="200"/>
      <c r="P33" s="199"/>
      <c r="Q33" s="173"/>
      <c r="R33" s="199"/>
      <c r="S33" s="173"/>
      <c r="T33" s="167" t="s">
        <v>205</v>
      </c>
      <c r="U33" s="200"/>
      <c r="V33" s="199"/>
      <c r="W33" s="173"/>
      <c r="X33" s="199"/>
      <c r="Y33" s="173"/>
      <c r="Z33" s="5"/>
      <c r="AA33" s="5" t="s">
        <v>380</v>
      </c>
      <c r="AB33" s="19">
        <v>3</v>
      </c>
      <c r="AC33" s="19">
        <v>5</v>
      </c>
      <c r="AD33" s="19">
        <f t="shared" si="0"/>
        <v>8</v>
      </c>
      <c r="AE33" s="172">
        <f t="shared" si="1"/>
        <v>0.375</v>
      </c>
    </row>
    <row r="34" spans="1:31" ht="12.75" customHeight="1" x14ac:dyDescent="0.2">
      <c r="A34" s="173"/>
      <c r="B34" s="19">
        <v>21</v>
      </c>
      <c r="C34" s="73" t="s">
        <v>368</v>
      </c>
      <c r="D34" s="19" t="s">
        <v>949</v>
      </c>
      <c r="E34" s="5" t="s">
        <v>390</v>
      </c>
      <c r="F34" s="19">
        <v>18</v>
      </c>
      <c r="G34" s="173"/>
      <c r="H34" s="19">
        <v>40</v>
      </c>
      <c r="I34" s="73" t="s">
        <v>390</v>
      </c>
      <c r="J34" s="19" t="s">
        <v>949</v>
      </c>
      <c r="K34" s="5" t="s">
        <v>366</v>
      </c>
      <c r="L34" s="19">
        <v>39</v>
      </c>
      <c r="M34" s="173"/>
      <c r="N34" s="19">
        <v>24</v>
      </c>
      <c r="O34" s="73" t="s">
        <v>385</v>
      </c>
      <c r="P34" s="19" t="s">
        <v>949</v>
      </c>
      <c r="Q34" s="5" t="s">
        <v>378</v>
      </c>
      <c r="R34" s="19">
        <v>23</v>
      </c>
      <c r="S34" s="173"/>
      <c r="T34" s="19">
        <v>20</v>
      </c>
      <c r="U34" s="73" t="s">
        <v>385</v>
      </c>
      <c r="V34" s="19" t="s">
        <v>949</v>
      </c>
      <c r="W34" s="5" t="s">
        <v>404</v>
      </c>
      <c r="X34" s="19">
        <v>17</v>
      </c>
      <c r="Y34" s="173"/>
      <c r="Z34" s="5"/>
      <c r="AA34" s="5" t="s">
        <v>382</v>
      </c>
      <c r="AB34" s="19">
        <v>20</v>
      </c>
      <c r="AC34" s="19">
        <v>15</v>
      </c>
      <c r="AD34" s="19">
        <f t="shared" si="0"/>
        <v>35</v>
      </c>
      <c r="AE34" s="187">
        <f t="shared" si="1"/>
        <v>0.5714285714285714</v>
      </c>
    </row>
    <row r="35" spans="1:31" s="5" customFormat="1" ht="12.75" customHeight="1" x14ac:dyDescent="0.2">
      <c r="A35" s="173"/>
      <c r="B35" s="19">
        <v>30</v>
      </c>
      <c r="C35" s="73" t="s">
        <v>404</v>
      </c>
      <c r="D35" s="19" t="s">
        <v>949</v>
      </c>
      <c r="E35" s="5" t="s">
        <v>389</v>
      </c>
      <c r="F35" s="19">
        <v>27</v>
      </c>
      <c r="G35" s="173"/>
      <c r="H35" s="19">
        <v>25</v>
      </c>
      <c r="I35" s="73" t="s">
        <v>403</v>
      </c>
      <c r="J35" s="19" t="s">
        <v>949</v>
      </c>
      <c r="K35" s="5" t="s">
        <v>373</v>
      </c>
      <c r="L35" s="19">
        <v>22</v>
      </c>
      <c r="M35" s="173"/>
      <c r="N35" s="19">
        <v>39</v>
      </c>
      <c r="O35" s="73" t="s">
        <v>387</v>
      </c>
      <c r="P35" s="19" t="s">
        <v>949</v>
      </c>
      <c r="Q35" s="5" t="s">
        <v>403</v>
      </c>
      <c r="R35" s="19">
        <v>38</v>
      </c>
      <c r="S35" s="173"/>
      <c r="T35" s="19">
        <v>47</v>
      </c>
      <c r="U35" s="73" t="s">
        <v>368</v>
      </c>
      <c r="V35" s="19" t="s">
        <v>949</v>
      </c>
      <c r="W35" s="5" t="s">
        <v>397</v>
      </c>
      <c r="X35" s="19">
        <v>45</v>
      </c>
      <c r="Y35" s="173"/>
      <c r="AA35" s="5" t="s">
        <v>398</v>
      </c>
      <c r="AB35" s="19">
        <v>3</v>
      </c>
      <c r="AC35" s="19">
        <v>2</v>
      </c>
      <c r="AD35" s="19">
        <f t="shared" si="0"/>
        <v>5</v>
      </c>
      <c r="AE35" s="172">
        <f t="shared" si="1"/>
        <v>0.6</v>
      </c>
    </row>
    <row r="36" spans="1:31" ht="12.75" customHeight="1" x14ac:dyDescent="0.2">
      <c r="A36" s="173"/>
      <c r="B36" s="19">
        <v>24</v>
      </c>
      <c r="C36" s="73" t="s">
        <v>389</v>
      </c>
      <c r="D36" s="19" t="s">
        <v>949</v>
      </c>
      <c r="E36" s="5" t="s">
        <v>370</v>
      </c>
      <c r="F36" s="19">
        <v>22</v>
      </c>
      <c r="G36" s="173"/>
      <c r="H36" s="19">
        <v>57</v>
      </c>
      <c r="I36" s="73" t="s">
        <v>378</v>
      </c>
      <c r="J36" s="19" t="s">
        <v>949</v>
      </c>
      <c r="K36" s="5" t="s">
        <v>376</v>
      </c>
      <c r="L36" s="19">
        <v>55</v>
      </c>
      <c r="M36" s="173"/>
      <c r="N36" s="19">
        <v>30</v>
      </c>
      <c r="O36" s="73" t="s">
        <v>372</v>
      </c>
      <c r="P36" s="19" t="s">
        <v>949</v>
      </c>
      <c r="Q36" s="5" t="s">
        <v>404</v>
      </c>
      <c r="R36" s="19">
        <v>29</v>
      </c>
      <c r="S36" s="173"/>
      <c r="T36" s="19">
        <v>30</v>
      </c>
      <c r="U36" s="73" t="s">
        <v>372</v>
      </c>
      <c r="V36" s="19" t="s">
        <v>949</v>
      </c>
      <c r="W36" s="5" t="s">
        <v>385</v>
      </c>
      <c r="X36" s="19">
        <v>28</v>
      </c>
      <c r="Y36" s="173"/>
      <c r="Z36" s="5"/>
      <c r="AA36" s="5" t="s">
        <v>363</v>
      </c>
      <c r="AB36" s="19">
        <v>21</v>
      </c>
      <c r="AC36" s="19">
        <v>16</v>
      </c>
      <c r="AD36" s="19">
        <f t="shared" si="0"/>
        <v>37</v>
      </c>
      <c r="AE36" s="182">
        <f t="shared" si="1"/>
        <v>0.56756756756756754</v>
      </c>
    </row>
    <row r="37" spans="1:31" ht="12.75" customHeight="1" x14ac:dyDescent="0.2">
      <c r="A37" s="173"/>
      <c r="B37" s="19">
        <v>45</v>
      </c>
      <c r="C37" s="73" t="s">
        <v>368</v>
      </c>
      <c r="D37" s="19" t="s">
        <v>949</v>
      </c>
      <c r="E37" s="5" t="s">
        <v>376</v>
      </c>
      <c r="F37" s="19">
        <v>44</v>
      </c>
      <c r="G37" s="173"/>
      <c r="H37" s="19">
        <v>33</v>
      </c>
      <c r="I37" s="73" t="s">
        <v>390</v>
      </c>
      <c r="J37" s="19" t="s">
        <v>949</v>
      </c>
      <c r="K37" s="5" t="s">
        <v>360</v>
      </c>
      <c r="L37" s="19">
        <v>32</v>
      </c>
      <c r="M37" s="173"/>
      <c r="N37" s="19">
        <v>31</v>
      </c>
      <c r="O37" s="73" t="s">
        <v>390</v>
      </c>
      <c r="P37" s="19" t="s">
        <v>949</v>
      </c>
      <c r="Q37" s="5" t="s">
        <v>404</v>
      </c>
      <c r="R37" s="19">
        <v>28</v>
      </c>
      <c r="S37" s="173"/>
      <c r="T37" s="19">
        <v>41</v>
      </c>
      <c r="U37" s="73" t="s">
        <v>367</v>
      </c>
      <c r="V37" s="19" t="s">
        <v>949</v>
      </c>
      <c r="W37" s="5" t="s">
        <v>404</v>
      </c>
      <c r="X37" s="19">
        <v>38</v>
      </c>
      <c r="Y37" s="173"/>
      <c r="Z37" s="5"/>
      <c r="AA37" s="5" t="s">
        <v>392</v>
      </c>
      <c r="AB37" s="19">
        <v>21</v>
      </c>
      <c r="AC37" s="19">
        <v>19</v>
      </c>
      <c r="AD37" s="19">
        <f t="shared" si="0"/>
        <v>40</v>
      </c>
      <c r="AE37" s="182">
        <f t="shared" si="1"/>
        <v>0.52500000000000002</v>
      </c>
    </row>
    <row r="38" spans="1:31" ht="12.75" customHeight="1" x14ac:dyDescent="0.2">
      <c r="A38" s="173"/>
      <c r="B38" s="19">
        <v>31</v>
      </c>
      <c r="C38" s="73" t="s">
        <v>385</v>
      </c>
      <c r="D38" s="19" t="s">
        <v>949</v>
      </c>
      <c r="E38" s="5" t="s">
        <v>370</v>
      </c>
      <c r="F38" s="19">
        <v>28</v>
      </c>
      <c r="G38" s="173"/>
      <c r="H38" s="19">
        <v>57</v>
      </c>
      <c r="I38" s="73" t="s">
        <v>385</v>
      </c>
      <c r="J38" s="19" t="s">
        <v>949</v>
      </c>
      <c r="K38" s="5" t="s">
        <v>370</v>
      </c>
      <c r="L38" s="19">
        <v>55</v>
      </c>
      <c r="M38" s="173"/>
      <c r="N38" s="19">
        <v>36</v>
      </c>
      <c r="O38" s="73" t="s">
        <v>372</v>
      </c>
      <c r="P38" s="19" t="s">
        <v>949</v>
      </c>
      <c r="Q38" s="5" t="s">
        <v>403</v>
      </c>
      <c r="R38" s="19">
        <v>35</v>
      </c>
      <c r="S38" s="173"/>
      <c r="T38" s="19">
        <v>53</v>
      </c>
      <c r="U38" s="73" t="s">
        <v>397</v>
      </c>
      <c r="V38" s="19" t="s">
        <v>949</v>
      </c>
      <c r="W38" s="5" t="s">
        <v>372</v>
      </c>
      <c r="X38" s="19">
        <v>50</v>
      </c>
      <c r="Y38" s="173"/>
      <c r="Z38" s="5"/>
      <c r="AA38" s="5" t="s">
        <v>394</v>
      </c>
      <c r="AB38" s="19">
        <v>6</v>
      </c>
      <c r="AC38" s="19">
        <v>2</v>
      </c>
      <c r="AD38" s="19">
        <f t="shared" si="0"/>
        <v>8</v>
      </c>
      <c r="AE38" s="172">
        <f t="shared" si="1"/>
        <v>0.75</v>
      </c>
    </row>
    <row r="39" spans="1:31" ht="12.75" customHeight="1" x14ac:dyDescent="0.2">
      <c r="A39" s="173"/>
      <c r="B39" s="19">
        <v>36</v>
      </c>
      <c r="C39" s="73" t="s">
        <v>404</v>
      </c>
      <c r="D39" s="19" t="s">
        <v>949</v>
      </c>
      <c r="E39" s="5" t="s">
        <v>390</v>
      </c>
      <c r="F39" s="19">
        <v>33</v>
      </c>
      <c r="G39" s="173"/>
      <c r="H39" s="19">
        <v>48</v>
      </c>
      <c r="I39" s="73" t="s">
        <v>366</v>
      </c>
      <c r="J39" s="19" t="s">
        <v>949</v>
      </c>
      <c r="K39" s="5" t="s">
        <v>390</v>
      </c>
      <c r="L39" s="19">
        <v>47</v>
      </c>
      <c r="M39" s="173"/>
      <c r="N39" s="19">
        <v>33</v>
      </c>
      <c r="O39" s="73" t="s">
        <v>403</v>
      </c>
      <c r="P39" s="19" t="s">
        <v>949</v>
      </c>
      <c r="Q39" s="5" t="s">
        <v>404</v>
      </c>
      <c r="R39" s="19">
        <v>31</v>
      </c>
      <c r="S39" s="173"/>
      <c r="T39" s="19">
        <v>49</v>
      </c>
      <c r="U39" s="73" t="s">
        <v>385</v>
      </c>
      <c r="V39" s="19" t="s">
        <v>949</v>
      </c>
      <c r="W39" s="5" t="s">
        <v>367</v>
      </c>
      <c r="X39" s="19">
        <v>48</v>
      </c>
      <c r="Y39" s="173"/>
      <c r="Z39" s="5"/>
      <c r="AA39" s="5" t="s">
        <v>407</v>
      </c>
      <c r="AB39" s="19">
        <v>10</v>
      </c>
      <c r="AC39" s="19">
        <v>8</v>
      </c>
      <c r="AD39" s="19">
        <f t="shared" si="0"/>
        <v>18</v>
      </c>
      <c r="AE39" s="172">
        <f t="shared" si="1"/>
        <v>0.55555555555555558</v>
      </c>
    </row>
    <row r="40" spans="1:31" ht="12.75" customHeight="1" x14ac:dyDescent="0.2">
      <c r="A40" s="173"/>
      <c r="B40" s="19">
        <v>34</v>
      </c>
      <c r="C40" s="73" t="s">
        <v>366</v>
      </c>
      <c r="D40" s="19" t="s">
        <v>949</v>
      </c>
      <c r="E40" s="5" t="s">
        <v>368</v>
      </c>
      <c r="F40" s="19">
        <v>31</v>
      </c>
      <c r="G40" s="173"/>
      <c r="H40" s="19">
        <v>44</v>
      </c>
      <c r="I40" s="73" t="s">
        <v>373</v>
      </c>
      <c r="J40" s="19" t="s">
        <v>949</v>
      </c>
      <c r="K40" s="5" t="s">
        <v>370</v>
      </c>
      <c r="L40" s="19">
        <v>43</v>
      </c>
      <c r="M40" s="173"/>
      <c r="N40" s="19">
        <v>27</v>
      </c>
      <c r="O40" s="73" t="s">
        <v>404</v>
      </c>
      <c r="P40" s="19" t="s">
        <v>949</v>
      </c>
      <c r="Q40" s="5" t="s">
        <v>360</v>
      </c>
      <c r="R40" s="19">
        <v>26</v>
      </c>
      <c r="S40" s="173"/>
      <c r="T40" s="19">
        <v>40</v>
      </c>
      <c r="U40" s="73" t="s">
        <v>360</v>
      </c>
      <c r="V40" s="19" t="s">
        <v>949</v>
      </c>
      <c r="W40" s="5" t="s">
        <v>387</v>
      </c>
      <c r="X40" s="19">
        <v>38</v>
      </c>
      <c r="Y40" s="173"/>
      <c r="Z40" s="5"/>
      <c r="AA40" s="5" t="s">
        <v>393</v>
      </c>
      <c r="AB40" s="19">
        <v>9</v>
      </c>
      <c r="AC40" s="19">
        <v>5</v>
      </c>
      <c r="AD40" s="19">
        <f t="shared" si="0"/>
        <v>14</v>
      </c>
      <c r="AE40" s="172">
        <f t="shared" si="1"/>
        <v>0.6428571428571429</v>
      </c>
    </row>
    <row r="41" spans="1:31" ht="12.75" customHeight="1" x14ac:dyDescent="0.2">
      <c r="A41" s="173"/>
      <c r="B41" s="19">
        <v>30</v>
      </c>
      <c r="C41" s="73" t="s">
        <v>389</v>
      </c>
      <c r="D41" s="19" t="s">
        <v>949</v>
      </c>
      <c r="E41" s="5" t="s">
        <v>385</v>
      </c>
      <c r="F41" s="19">
        <v>28</v>
      </c>
      <c r="G41" s="173"/>
      <c r="H41" s="19">
        <v>40</v>
      </c>
      <c r="I41" s="73" t="s">
        <v>390</v>
      </c>
      <c r="J41" s="19" t="s">
        <v>949</v>
      </c>
      <c r="K41" s="5" t="s">
        <v>360</v>
      </c>
      <c r="L41" s="19">
        <v>38</v>
      </c>
      <c r="M41" s="173"/>
      <c r="N41" s="19">
        <v>48</v>
      </c>
      <c r="O41" s="73" t="s">
        <v>368</v>
      </c>
      <c r="P41" s="19" t="s">
        <v>949</v>
      </c>
      <c r="Q41" s="5" t="s">
        <v>366</v>
      </c>
      <c r="R41" s="19">
        <v>46</v>
      </c>
      <c r="S41" s="173"/>
      <c r="T41" s="19">
        <v>35</v>
      </c>
      <c r="U41" s="73" t="s">
        <v>397</v>
      </c>
      <c r="V41" s="19" t="s">
        <v>949</v>
      </c>
      <c r="W41" s="5" t="s">
        <v>390</v>
      </c>
      <c r="X41" s="19">
        <v>32</v>
      </c>
      <c r="Y41" s="173"/>
      <c r="Z41" s="5"/>
      <c r="AA41" s="5" t="s">
        <v>714</v>
      </c>
      <c r="AB41" s="19">
        <v>0</v>
      </c>
      <c r="AC41" s="19">
        <v>2</v>
      </c>
      <c r="AD41" s="19">
        <f t="shared" si="0"/>
        <v>2</v>
      </c>
      <c r="AE41" s="172">
        <f t="shared" si="1"/>
        <v>0</v>
      </c>
    </row>
    <row r="42" spans="1:31" ht="12.75" customHeight="1" x14ac:dyDescent="0.2">
      <c r="A42" s="173"/>
      <c r="B42" s="19">
        <v>35</v>
      </c>
      <c r="C42" s="73" t="s">
        <v>376</v>
      </c>
      <c r="D42" s="19" t="s">
        <v>949</v>
      </c>
      <c r="E42" s="5" t="s">
        <v>366</v>
      </c>
      <c r="F42" s="19">
        <v>32</v>
      </c>
      <c r="G42" s="173"/>
      <c r="H42" s="19">
        <v>35</v>
      </c>
      <c r="I42" s="73" t="s">
        <v>403</v>
      </c>
      <c r="J42" s="19" t="s">
        <v>949</v>
      </c>
      <c r="K42" s="5" t="s">
        <v>366</v>
      </c>
      <c r="L42" s="19">
        <v>34</v>
      </c>
      <c r="M42" s="173"/>
      <c r="N42" s="19">
        <v>43</v>
      </c>
      <c r="O42" s="73" t="s">
        <v>373</v>
      </c>
      <c r="P42" s="19" t="s">
        <v>949</v>
      </c>
      <c r="Q42" s="5" t="s">
        <v>368</v>
      </c>
      <c r="R42" s="19">
        <v>41</v>
      </c>
      <c r="S42" s="173"/>
      <c r="T42" s="19">
        <v>47</v>
      </c>
      <c r="U42" s="73" t="s">
        <v>390</v>
      </c>
      <c r="V42" s="19" t="s">
        <v>949</v>
      </c>
      <c r="W42" s="5" t="s">
        <v>372</v>
      </c>
      <c r="X42" s="19">
        <v>44</v>
      </c>
      <c r="Y42" s="173"/>
      <c r="Z42" s="5"/>
      <c r="AA42" s="5" t="s">
        <v>399</v>
      </c>
      <c r="AB42" s="19">
        <v>2</v>
      </c>
      <c r="AC42" s="19">
        <v>4</v>
      </c>
      <c r="AD42" s="19">
        <f t="shared" si="0"/>
        <v>6</v>
      </c>
      <c r="AE42" s="172">
        <f t="shared" si="1"/>
        <v>0.33333333333333331</v>
      </c>
    </row>
    <row r="43" spans="1:31" ht="12.75" customHeight="1" x14ac:dyDescent="0.2">
      <c r="A43" s="173"/>
      <c r="B43" s="19">
        <v>46</v>
      </c>
      <c r="C43" s="73" t="s">
        <v>404</v>
      </c>
      <c r="D43" s="19" t="s">
        <v>949</v>
      </c>
      <c r="E43" s="5" t="s">
        <v>360</v>
      </c>
      <c r="F43" s="19">
        <v>43</v>
      </c>
      <c r="G43" s="173"/>
      <c r="H43" s="19">
        <v>23</v>
      </c>
      <c r="I43" s="73" t="s">
        <v>376</v>
      </c>
      <c r="J43" s="19" t="s">
        <v>949</v>
      </c>
      <c r="K43" s="5" t="s">
        <v>368</v>
      </c>
      <c r="L43" s="19">
        <v>21</v>
      </c>
      <c r="M43" s="173"/>
      <c r="N43" s="19">
        <v>28</v>
      </c>
      <c r="O43" s="73" t="s">
        <v>378</v>
      </c>
      <c r="P43" s="19" t="s">
        <v>949</v>
      </c>
      <c r="Q43" s="5" t="s">
        <v>368</v>
      </c>
      <c r="R43" s="19">
        <v>26</v>
      </c>
      <c r="S43" s="173"/>
      <c r="T43" s="19">
        <v>50</v>
      </c>
      <c r="U43" s="73" t="s">
        <v>387</v>
      </c>
      <c r="V43" s="19" t="s">
        <v>949</v>
      </c>
      <c r="W43" s="5" t="s">
        <v>533</v>
      </c>
      <c r="X43" s="19">
        <v>47</v>
      </c>
      <c r="Y43" s="173"/>
      <c r="Z43" s="5"/>
      <c r="AA43" s="5" t="s">
        <v>658</v>
      </c>
      <c r="AB43" s="19">
        <v>2</v>
      </c>
      <c r="AC43" s="19">
        <v>2</v>
      </c>
      <c r="AD43" s="19">
        <f t="shared" si="0"/>
        <v>4</v>
      </c>
      <c r="AE43" s="172">
        <f t="shared" si="1"/>
        <v>0.5</v>
      </c>
    </row>
    <row r="44" spans="1:31" ht="12.75" customHeight="1" x14ac:dyDescent="0.2">
      <c r="A44" s="173"/>
      <c r="B44" s="19">
        <v>26</v>
      </c>
      <c r="C44" s="73" t="s">
        <v>370</v>
      </c>
      <c r="D44" s="19" t="s">
        <v>949</v>
      </c>
      <c r="E44" s="5" t="s">
        <v>403</v>
      </c>
      <c r="F44" s="19">
        <v>23</v>
      </c>
      <c r="G44" s="173"/>
      <c r="H44" s="19"/>
      <c r="I44" s="73"/>
      <c r="J44" s="19"/>
      <c r="K44" s="5"/>
      <c r="L44" s="19"/>
      <c r="M44" s="173"/>
      <c r="N44" s="19">
        <v>38</v>
      </c>
      <c r="O44" s="73" t="s">
        <v>360</v>
      </c>
      <c r="P44" s="19" t="s">
        <v>949</v>
      </c>
      <c r="Q44" s="5" t="s">
        <v>373</v>
      </c>
      <c r="R44" s="19">
        <v>35</v>
      </c>
      <c r="S44" s="173"/>
      <c r="T44" s="19"/>
      <c r="U44" s="73"/>
      <c r="V44" s="19"/>
      <c r="W44" s="5"/>
      <c r="X44" s="19"/>
      <c r="Y44" s="173"/>
      <c r="Z44" s="5"/>
      <c r="AA44" s="5" t="s">
        <v>395</v>
      </c>
      <c r="AB44" s="19">
        <v>4</v>
      </c>
      <c r="AC44" s="19">
        <v>3</v>
      </c>
      <c r="AD44" s="19">
        <f t="shared" si="0"/>
        <v>7</v>
      </c>
      <c r="AE44" s="172">
        <f t="shared" si="1"/>
        <v>0.5714285714285714</v>
      </c>
    </row>
    <row r="45" spans="1:31" ht="12.75" customHeight="1" x14ac:dyDescent="0.2">
      <c r="A45" s="173"/>
      <c r="B45" s="19">
        <v>37</v>
      </c>
      <c r="C45" s="73" t="s">
        <v>376</v>
      </c>
      <c r="D45" s="19" t="s">
        <v>949</v>
      </c>
      <c r="E45" s="5" t="s">
        <v>404</v>
      </c>
      <c r="F45" s="19">
        <v>35</v>
      </c>
      <c r="G45" s="173"/>
      <c r="H45" s="19"/>
      <c r="I45" s="73"/>
      <c r="J45" s="19"/>
      <c r="K45" s="5"/>
      <c r="L45" s="19"/>
      <c r="M45" s="173"/>
      <c r="N45" s="19">
        <v>16</v>
      </c>
      <c r="O45" s="73" t="s">
        <v>366</v>
      </c>
      <c r="P45" s="19" t="s">
        <v>949</v>
      </c>
      <c r="Q45" s="5" t="s">
        <v>404</v>
      </c>
      <c r="R45" s="19">
        <v>14</v>
      </c>
      <c r="S45" s="173"/>
      <c r="T45" s="19"/>
      <c r="U45" s="73"/>
      <c r="V45" s="19"/>
      <c r="W45" s="5"/>
      <c r="X45" s="19"/>
      <c r="Y45" s="173"/>
      <c r="Z45" s="5"/>
      <c r="AA45" s="5" t="s">
        <v>711</v>
      </c>
      <c r="AB45" s="19">
        <v>0</v>
      </c>
      <c r="AC45" s="19">
        <v>1</v>
      </c>
      <c r="AD45" s="19">
        <f t="shared" si="0"/>
        <v>1</v>
      </c>
      <c r="AE45" s="172">
        <f t="shared" si="1"/>
        <v>0</v>
      </c>
    </row>
    <row r="46" spans="1:31" ht="12.75" customHeight="1" x14ac:dyDescent="0.2">
      <c r="A46" s="173"/>
      <c r="B46" s="19">
        <v>50</v>
      </c>
      <c r="C46" s="73" t="s">
        <v>389</v>
      </c>
      <c r="D46" s="19" t="s">
        <v>949</v>
      </c>
      <c r="E46" s="5" t="s">
        <v>378</v>
      </c>
      <c r="F46" s="19">
        <v>49</v>
      </c>
      <c r="G46" s="173"/>
      <c r="H46" s="19"/>
      <c r="I46" s="73"/>
      <c r="J46" s="19"/>
      <c r="K46" s="5"/>
      <c r="L46" s="19"/>
      <c r="M46" s="173"/>
      <c r="N46" s="19">
        <v>39</v>
      </c>
      <c r="O46" s="73" t="s">
        <v>373</v>
      </c>
      <c r="P46" s="19" t="s">
        <v>949</v>
      </c>
      <c r="Q46" s="5" t="s">
        <v>403</v>
      </c>
      <c r="R46" s="19">
        <v>38</v>
      </c>
      <c r="S46" s="173"/>
      <c r="T46" s="19"/>
      <c r="U46" s="73"/>
      <c r="V46" s="19"/>
      <c r="W46" s="5"/>
      <c r="X46" s="19"/>
      <c r="Y46" s="173"/>
      <c r="Z46" s="5"/>
      <c r="AA46" s="5" t="s">
        <v>1934</v>
      </c>
      <c r="AB46" s="19">
        <v>4</v>
      </c>
      <c r="AC46" s="19">
        <v>7</v>
      </c>
      <c r="AD46" s="19">
        <f t="shared" si="0"/>
        <v>11</v>
      </c>
      <c r="AE46" s="172">
        <f t="shared" si="1"/>
        <v>0.36363636363636365</v>
      </c>
    </row>
    <row r="47" spans="1:31" ht="12.75" customHeight="1" x14ac:dyDescent="0.2">
      <c r="A47" s="173"/>
      <c r="B47" s="183">
        <v>39</v>
      </c>
      <c r="C47" s="184" t="s">
        <v>390</v>
      </c>
      <c r="D47" s="183" t="s">
        <v>949</v>
      </c>
      <c r="E47" s="179" t="s">
        <v>376</v>
      </c>
      <c r="F47" s="183">
        <v>38</v>
      </c>
      <c r="G47" s="173"/>
      <c r="H47" s="19"/>
      <c r="I47" s="73"/>
      <c r="J47" s="19"/>
      <c r="K47" s="5"/>
      <c r="L47" s="19"/>
      <c r="M47" s="173"/>
      <c r="N47" s="19">
        <v>35</v>
      </c>
      <c r="O47" s="73" t="s">
        <v>378</v>
      </c>
      <c r="P47" s="19" t="s">
        <v>949</v>
      </c>
      <c r="Q47" s="5" t="s">
        <v>403</v>
      </c>
      <c r="R47" s="19">
        <v>32</v>
      </c>
      <c r="S47" s="173"/>
      <c r="T47" s="19"/>
      <c r="U47" s="73"/>
      <c r="V47" s="19"/>
      <c r="W47" s="5"/>
      <c r="X47" s="19"/>
      <c r="Y47" s="173"/>
      <c r="Z47" s="5"/>
      <c r="AA47" s="5"/>
      <c r="AB47" s="19"/>
      <c r="AC47" s="19"/>
      <c r="AD47" s="19"/>
    </row>
    <row r="48" spans="1:31" ht="12.75" customHeight="1" x14ac:dyDescent="0.2">
      <c r="A48" s="173"/>
      <c r="B48" s="188">
        <v>25</v>
      </c>
      <c r="C48" s="208" t="s">
        <v>360</v>
      </c>
      <c r="D48" s="188" t="s">
        <v>949</v>
      </c>
      <c r="E48" s="178" t="s">
        <v>390</v>
      </c>
      <c r="F48" s="188">
        <v>22</v>
      </c>
      <c r="G48" s="173"/>
      <c r="H48" s="19"/>
      <c r="I48" s="73"/>
      <c r="J48" s="19"/>
      <c r="K48" s="5"/>
      <c r="L48" s="19"/>
      <c r="M48" s="173"/>
      <c r="N48" s="19">
        <v>32</v>
      </c>
      <c r="O48" s="73" t="s">
        <v>360</v>
      </c>
      <c r="P48" s="19" t="s">
        <v>949</v>
      </c>
      <c r="Q48" s="5" t="s">
        <v>387</v>
      </c>
      <c r="R48" s="19">
        <v>29</v>
      </c>
      <c r="S48" s="173"/>
      <c r="T48" s="19"/>
      <c r="U48" s="73"/>
      <c r="V48" s="19"/>
      <c r="W48" s="5"/>
      <c r="X48" s="19"/>
      <c r="Y48" s="173"/>
      <c r="Z48" s="5"/>
      <c r="AA48" s="5"/>
      <c r="AB48" s="19">
        <f>SUM(AB7:AB47)</f>
        <v>367</v>
      </c>
      <c r="AC48" s="19">
        <f>SUM(AC7:AC47)</f>
        <v>367</v>
      </c>
      <c r="AD48" s="19">
        <f>SUM(AD7:AD47)</f>
        <v>734</v>
      </c>
    </row>
    <row r="49" spans="1:30" ht="12.75" customHeight="1" x14ac:dyDescent="0.2">
      <c r="A49" s="173"/>
      <c r="B49" s="167" t="s">
        <v>206</v>
      </c>
      <c r="C49" s="200"/>
      <c r="D49" s="199"/>
      <c r="E49" s="173"/>
      <c r="F49" s="199"/>
      <c r="G49" s="173"/>
      <c r="H49" s="167" t="s">
        <v>207</v>
      </c>
      <c r="I49" s="200"/>
      <c r="J49" s="199"/>
      <c r="K49" s="173"/>
      <c r="L49" s="199"/>
      <c r="M49" s="173"/>
      <c r="N49" s="167" t="s">
        <v>208</v>
      </c>
      <c r="O49" s="200"/>
      <c r="P49" s="199"/>
      <c r="Q49" s="173"/>
      <c r="R49" s="199"/>
      <c r="S49" s="173"/>
      <c r="T49" s="167" t="s">
        <v>238</v>
      </c>
      <c r="U49" s="200"/>
      <c r="V49" s="199"/>
      <c r="W49" s="173"/>
      <c r="X49" s="199"/>
      <c r="Y49" s="173"/>
      <c r="Z49" s="5"/>
      <c r="AA49" s="5"/>
      <c r="AB49" s="19"/>
      <c r="AC49" s="19"/>
      <c r="AD49" s="19"/>
    </row>
    <row r="50" spans="1:30" ht="12.75" customHeight="1" x14ac:dyDescent="0.2">
      <c r="A50" s="173"/>
      <c r="B50" s="19">
        <v>27</v>
      </c>
      <c r="C50" s="73" t="s">
        <v>366</v>
      </c>
      <c r="D50" s="19" t="s">
        <v>949</v>
      </c>
      <c r="E50" s="5" t="s">
        <v>390</v>
      </c>
      <c r="F50" s="19">
        <v>24</v>
      </c>
      <c r="G50" s="173"/>
      <c r="H50" s="19">
        <v>41</v>
      </c>
      <c r="I50" s="73" t="s">
        <v>372</v>
      </c>
      <c r="J50" s="19" t="s">
        <v>949</v>
      </c>
      <c r="K50" s="5" t="s">
        <v>387</v>
      </c>
      <c r="L50" s="19">
        <v>39</v>
      </c>
      <c r="M50" s="173"/>
      <c r="N50" s="19">
        <v>34</v>
      </c>
      <c r="O50" s="73" t="s">
        <v>378</v>
      </c>
      <c r="P50" s="19" t="s">
        <v>949</v>
      </c>
      <c r="Q50" s="5" t="s">
        <v>404</v>
      </c>
      <c r="R50" s="19">
        <v>31</v>
      </c>
      <c r="S50" s="173"/>
      <c r="T50" s="19">
        <v>35</v>
      </c>
      <c r="U50" s="73" t="s">
        <v>390</v>
      </c>
      <c r="V50" s="19" t="s">
        <v>949</v>
      </c>
      <c r="W50" s="5" t="s">
        <v>382</v>
      </c>
      <c r="X50" s="19">
        <v>34</v>
      </c>
      <c r="Y50" s="173"/>
      <c r="Z50" s="5"/>
      <c r="AA50" s="5"/>
      <c r="AB50" s="19"/>
      <c r="AC50" s="19"/>
      <c r="AD50" s="19"/>
    </row>
    <row r="51" spans="1:30" ht="12.75" customHeight="1" x14ac:dyDescent="0.2">
      <c r="A51" s="173"/>
      <c r="B51" s="19">
        <v>36</v>
      </c>
      <c r="C51" s="73" t="s">
        <v>390</v>
      </c>
      <c r="D51" s="19" t="s">
        <v>949</v>
      </c>
      <c r="E51" s="5" t="s">
        <v>360</v>
      </c>
      <c r="F51" s="19">
        <v>33</v>
      </c>
      <c r="G51" s="173"/>
      <c r="H51" s="19">
        <v>32</v>
      </c>
      <c r="I51" s="73" t="s">
        <v>404</v>
      </c>
      <c r="J51" s="19" t="s">
        <v>949</v>
      </c>
      <c r="K51" s="5" t="s">
        <v>378</v>
      </c>
      <c r="L51" s="19">
        <v>31</v>
      </c>
      <c r="M51" s="173"/>
      <c r="N51" s="19">
        <v>56</v>
      </c>
      <c r="O51" s="73" t="s">
        <v>397</v>
      </c>
      <c r="P51" s="19" t="s">
        <v>949</v>
      </c>
      <c r="Q51" s="5" t="s">
        <v>404</v>
      </c>
      <c r="R51" s="19">
        <v>54</v>
      </c>
      <c r="S51" s="173"/>
      <c r="T51" s="19">
        <v>38</v>
      </c>
      <c r="U51" s="73" t="s">
        <v>370</v>
      </c>
      <c r="V51" s="19" t="s">
        <v>949</v>
      </c>
      <c r="W51" s="5" t="s">
        <v>387</v>
      </c>
      <c r="X51" s="19">
        <v>36</v>
      </c>
      <c r="Y51" s="173"/>
      <c r="Z51" s="5"/>
      <c r="AA51" s="5"/>
      <c r="AB51" s="19"/>
      <c r="AC51" s="19"/>
      <c r="AD51" s="19"/>
    </row>
    <row r="52" spans="1:30" ht="12.75" customHeight="1" x14ac:dyDescent="0.2">
      <c r="A52" s="173"/>
      <c r="B52" s="19">
        <v>45</v>
      </c>
      <c r="C52" s="73" t="s">
        <v>404</v>
      </c>
      <c r="D52" s="19" t="s">
        <v>949</v>
      </c>
      <c r="E52" s="5" t="s">
        <v>390</v>
      </c>
      <c r="F52" s="19">
        <v>43</v>
      </c>
      <c r="G52" s="173"/>
      <c r="H52" s="19">
        <v>40</v>
      </c>
      <c r="I52" s="73" t="s">
        <v>375</v>
      </c>
      <c r="J52" s="19" t="s">
        <v>949</v>
      </c>
      <c r="K52" s="5" t="s">
        <v>404</v>
      </c>
      <c r="L52" s="19">
        <v>38</v>
      </c>
      <c r="M52" s="173"/>
      <c r="N52" s="19">
        <v>33</v>
      </c>
      <c r="O52" s="73" t="s">
        <v>385</v>
      </c>
      <c r="P52" s="19" t="s">
        <v>949</v>
      </c>
      <c r="Q52" s="5" t="s">
        <v>390</v>
      </c>
      <c r="R52" s="19">
        <v>32</v>
      </c>
      <c r="S52" s="173"/>
      <c r="T52" s="19">
        <v>24</v>
      </c>
      <c r="U52" s="73" t="s">
        <v>387</v>
      </c>
      <c r="V52" s="19" t="s">
        <v>949</v>
      </c>
      <c r="W52" s="5" t="s">
        <v>378</v>
      </c>
      <c r="X52" s="19">
        <v>21</v>
      </c>
      <c r="Y52" s="173"/>
      <c r="Z52" s="5"/>
      <c r="AA52" s="5"/>
      <c r="AB52" s="19"/>
      <c r="AC52" s="19"/>
      <c r="AD52" s="19"/>
    </row>
    <row r="53" spans="1:30" ht="12.75" customHeight="1" x14ac:dyDescent="0.2">
      <c r="A53" s="173"/>
      <c r="B53" s="19">
        <v>41</v>
      </c>
      <c r="C53" s="73" t="s">
        <v>360</v>
      </c>
      <c r="D53" s="19" t="s">
        <v>949</v>
      </c>
      <c r="E53" s="5" t="s">
        <v>380</v>
      </c>
      <c r="F53" s="19">
        <v>38</v>
      </c>
      <c r="G53" s="173"/>
      <c r="H53" s="19">
        <v>41</v>
      </c>
      <c r="I53" s="73" t="s">
        <v>385</v>
      </c>
      <c r="J53" s="19" t="s">
        <v>949</v>
      </c>
      <c r="K53" s="5" t="s">
        <v>404</v>
      </c>
      <c r="L53" s="19">
        <v>39</v>
      </c>
      <c r="M53" s="173"/>
      <c r="N53" s="19">
        <v>40</v>
      </c>
      <c r="O53" s="73" t="s">
        <v>372</v>
      </c>
      <c r="P53" s="19" t="s">
        <v>949</v>
      </c>
      <c r="Q53" s="5" t="s">
        <v>380</v>
      </c>
      <c r="R53" s="19">
        <v>38</v>
      </c>
      <c r="S53" s="173"/>
      <c r="T53" s="19">
        <v>34</v>
      </c>
      <c r="U53" s="73" t="s">
        <v>360</v>
      </c>
      <c r="V53" s="19" t="s">
        <v>949</v>
      </c>
      <c r="W53" s="5" t="s">
        <v>385</v>
      </c>
      <c r="X53" s="19">
        <v>32</v>
      </c>
      <c r="Y53" s="173"/>
      <c r="Z53" s="5"/>
      <c r="AA53" s="5"/>
      <c r="AB53" s="19"/>
      <c r="AC53" s="19"/>
      <c r="AD53" s="19"/>
    </row>
    <row r="54" spans="1:30" ht="12.75" customHeight="1" x14ac:dyDescent="0.2">
      <c r="A54" s="173"/>
      <c r="B54" s="19">
        <v>33</v>
      </c>
      <c r="C54" s="73" t="s">
        <v>380</v>
      </c>
      <c r="D54" s="19" t="s">
        <v>949</v>
      </c>
      <c r="E54" s="5" t="s">
        <v>404</v>
      </c>
      <c r="F54" s="19">
        <v>32</v>
      </c>
      <c r="G54" s="173"/>
      <c r="H54" s="19">
        <v>74</v>
      </c>
      <c r="I54" s="73" t="s">
        <v>390</v>
      </c>
      <c r="J54" s="19" t="s">
        <v>949</v>
      </c>
      <c r="K54" s="5" t="s">
        <v>385</v>
      </c>
      <c r="L54" s="19">
        <v>71</v>
      </c>
      <c r="M54" s="173"/>
      <c r="N54" s="19">
        <v>38</v>
      </c>
      <c r="O54" s="73" t="s">
        <v>367</v>
      </c>
      <c r="P54" s="19" t="s">
        <v>949</v>
      </c>
      <c r="Q54" s="5" t="s">
        <v>397</v>
      </c>
      <c r="R54" s="19">
        <v>35</v>
      </c>
      <c r="S54" s="173"/>
      <c r="T54" s="19">
        <v>33</v>
      </c>
      <c r="U54" s="73" t="s">
        <v>378</v>
      </c>
      <c r="V54" s="19" t="s">
        <v>949</v>
      </c>
      <c r="W54" s="5" t="s">
        <v>372</v>
      </c>
      <c r="X54" s="19">
        <v>30</v>
      </c>
      <c r="Y54" s="173"/>
      <c r="Z54" s="5"/>
      <c r="AA54" s="5"/>
      <c r="AB54" s="19"/>
      <c r="AC54" s="19"/>
      <c r="AD54" s="19"/>
    </row>
    <row r="55" spans="1:30" ht="12.75" customHeight="1" x14ac:dyDescent="0.2">
      <c r="A55" s="173"/>
      <c r="B55" s="19">
        <v>35</v>
      </c>
      <c r="C55" s="73" t="s">
        <v>360</v>
      </c>
      <c r="D55" s="19" t="s">
        <v>949</v>
      </c>
      <c r="E55" s="5" t="s">
        <v>387</v>
      </c>
      <c r="F55" s="19">
        <v>34</v>
      </c>
      <c r="G55" s="173"/>
      <c r="H55" s="19">
        <v>45</v>
      </c>
      <c r="I55" s="73" t="s">
        <v>397</v>
      </c>
      <c r="J55" s="19" t="s">
        <v>949</v>
      </c>
      <c r="K55" s="5" t="s">
        <v>372</v>
      </c>
      <c r="L55" s="19">
        <v>44</v>
      </c>
      <c r="M55" s="173"/>
      <c r="N55" s="19">
        <v>31</v>
      </c>
      <c r="O55" s="73" t="s">
        <v>370</v>
      </c>
      <c r="P55" s="19" t="s">
        <v>949</v>
      </c>
      <c r="Q55" s="5" t="s">
        <v>380</v>
      </c>
      <c r="R55" s="19">
        <v>29</v>
      </c>
      <c r="S55" s="173"/>
      <c r="T55" s="19">
        <v>39</v>
      </c>
      <c r="U55" s="73" t="s">
        <v>390</v>
      </c>
      <c r="V55" s="19" t="s">
        <v>949</v>
      </c>
      <c r="W55" s="5" t="s">
        <v>397</v>
      </c>
      <c r="X55" s="19">
        <v>38</v>
      </c>
      <c r="Y55" s="173"/>
      <c r="Z55" s="5"/>
      <c r="AA55" s="5"/>
      <c r="AB55" s="19"/>
      <c r="AC55" s="19"/>
      <c r="AD55" s="19"/>
    </row>
    <row r="56" spans="1:30" ht="12.75" customHeight="1" x14ac:dyDescent="0.2">
      <c r="A56" s="173"/>
      <c r="B56" s="19">
        <v>40</v>
      </c>
      <c r="C56" s="73" t="s">
        <v>390</v>
      </c>
      <c r="D56" s="19" t="s">
        <v>949</v>
      </c>
      <c r="E56" s="5" t="s">
        <v>366</v>
      </c>
      <c r="F56" s="19">
        <v>37</v>
      </c>
      <c r="G56" s="173"/>
      <c r="H56" s="19">
        <v>32</v>
      </c>
      <c r="I56" s="73" t="s">
        <v>370</v>
      </c>
      <c r="J56" s="19" t="s">
        <v>949</v>
      </c>
      <c r="K56" s="5" t="s">
        <v>387</v>
      </c>
      <c r="L56" s="19">
        <v>31</v>
      </c>
      <c r="M56" s="173"/>
      <c r="N56" s="19">
        <v>26</v>
      </c>
      <c r="O56" s="73" t="s">
        <v>378</v>
      </c>
      <c r="P56" s="19" t="s">
        <v>949</v>
      </c>
      <c r="Q56" s="5" t="s">
        <v>385</v>
      </c>
      <c r="R56" s="19">
        <v>23</v>
      </c>
      <c r="S56" s="173"/>
      <c r="T56" s="19">
        <v>35</v>
      </c>
      <c r="U56" s="73" t="s">
        <v>404</v>
      </c>
      <c r="V56" s="19" t="s">
        <v>949</v>
      </c>
      <c r="W56" s="5" t="s">
        <v>370</v>
      </c>
      <c r="X56" s="19">
        <v>34</v>
      </c>
      <c r="Y56" s="173"/>
      <c r="Z56" s="5"/>
      <c r="AA56" s="5"/>
      <c r="AB56" s="19"/>
      <c r="AC56" s="19"/>
      <c r="AD56" s="19"/>
    </row>
    <row r="57" spans="1:30" ht="12.75" customHeight="1" x14ac:dyDescent="0.2">
      <c r="A57" s="173"/>
      <c r="B57" s="19">
        <v>28</v>
      </c>
      <c r="C57" s="73" t="s">
        <v>360</v>
      </c>
      <c r="D57" s="19" t="s">
        <v>949</v>
      </c>
      <c r="E57" s="5" t="s">
        <v>372</v>
      </c>
      <c r="F57" s="19">
        <v>27</v>
      </c>
      <c r="G57" s="173"/>
      <c r="H57" s="206">
        <v>56</v>
      </c>
      <c r="I57" s="207" t="s">
        <v>397</v>
      </c>
      <c r="J57" s="206" t="s">
        <v>949</v>
      </c>
      <c r="K57" s="205" t="s">
        <v>390</v>
      </c>
      <c r="L57" s="206">
        <v>55</v>
      </c>
      <c r="M57" s="173"/>
      <c r="N57" s="19"/>
      <c r="O57" s="73"/>
      <c r="P57" s="19"/>
      <c r="Q57" s="5"/>
      <c r="R57" s="19"/>
      <c r="S57" s="173"/>
      <c r="T57" s="19">
        <v>36</v>
      </c>
      <c r="U57" s="73" t="s">
        <v>360</v>
      </c>
      <c r="V57" s="19" t="s">
        <v>949</v>
      </c>
      <c r="W57" s="5" t="s">
        <v>372</v>
      </c>
      <c r="X57" s="19">
        <v>35</v>
      </c>
      <c r="Y57" s="173"/>
      <c r="Z57" s="5"/>
      <c r="AA57" s="5"/>
      <c r="AB57" s="19"/>
      <c r="AC57" s="19"/>
      <c r="AD57" s="19"/>
    </row>
    <row r="58" spans="1:30" ht="12.75" customHeight="1" x14ac:dyDescent="0.2">
      <c r="A58" s="173"/>
      <c r="B58" s="19">
        <v>33</v>
      </c>
      <c r="C58" s="73" t="s">
        <v>385</v>
      </c>
      <c r="D58" s="19" t="s">
        <v>949</v>
      </c>
      <c r="E58" s="5" t="s">
        <v>397</v>
      </c>
      <c r="F58" s="19">
        <v>31</v>
      </c>
      <c r="G58" s="173"/>
      <c r="H58" s="19"/>
      <c r="I58" s="73"/>
      <c r="J58" s="19"/>
      <c r="K58" s="5"/>
      <c r="L58" s="19"/>
      <c r="M58" s="173"/>
      <c r="N58" s="19"/>
      <c r="O58" s="73"/>
      <c r="P58" s="19"/>
      <c r="Q58" s="5"/>
      <c r="R58" s="19"/>
      <c r="S58" s="173"/>
      <c r="T58" s="19">
        <v>36</v>
      </c>
      <c r="U58" s="73" t="s">
        <v>370</v>
      </c>
      <c r="V58" s="19" t="s">
        <v>949</v>
      </c>
      <c r="W58" s="5" t="s">
        <v>398</v>
      </c>
      <c r="X58" s="19">
        <v>34</v>
      </c>
      <c r="Y58" s="173"/>
      <c r="Z58" s="5"/>
      <c r="AA58" s="5"/>
      <c r="AB58" s="19"/>
      <c r="AC58" s="19"/>
      <c r="AD58" s="19"/>
    </row>
    <row r="59" spans="1:30" ht="12.75" customHeight="1" x14ac:dyDescent="0.2">
      <c r="A59" s="173"/>
      <c r="B59" s="19">
        <v>28</v>
      </c>
      <c r="C59" s="73" t="s">
        <v>385</v>
      </c>
      <c r="D59" s="19" t="s">
        <v>949</v>
      </c>
      <c r="E59" s="5" t="s">
        <v>387</v>
      </c>
      <c r="F59" s="19">
        <v>26</v>
      </c>
      <c r="G59" s="173"/>
      <c r="H59" s="19"/>
      <c r="I59" s="73"/>
      <c r="J59" s="19"/>
      <c r="K59" s="5"/>
      <c r="L59" s="19"/>
      <c r="M59" s="173"/>
      <c r="N59" s="19"/>
      <c r="O59" s="73"/>
      <c r="P59" s="19"/>
      <c r="Q59" s="5"/>
      <c r="R59" s="19"/>
      <c r="S59" s="173"/>
      <c r="T59" s="19">
        <v>49</v>
      </c>
      <c r="U59" s="73" t="s">
        <v>372</v>
      </c>
      <c r="V59" s="19" t="s">
        <v>949</v>
      </c>
      <c r="W59" s="5" t="s">
        <v>404</v>
      </c>
      <c r="X59" s="19">
        <v>46</v>
      </c>
      <c r="Y59" s="173"/>
      <c r="Z59" s="5"/>
      <c r="AA59" s="5"/>
      <c r="AB59" s="19"/>
      <c r="AC59" s="19"/>
      <c r="AD59" s="19"/>
    </row>
    <row r="60" spans="1:30" ht="12.75" customHeight="1" x14ac:dyDescent="0.2">
      <c r="A60" s="173"/>
      <c r="B60" s="206">
        <v>29</v>
      </c>
      <c r="C60" s="207" t="s">
        <v>404</v>
      </c>
      <c r="D60" s="206" t="s">
        <v>949</v>
      </c>
      <c r="E60" s="205" t="s">
        <v>366</v>
      </c>
      <c r="F60" s="206">
        <v>26</v>
      </c>
      <c r="G60" s="173"/>
      <c r="H60" s="19"/>
      <c r="I60" s="73"/>
      <c r="J60" s="19"/>
      <c r="K60" s="5"/>
      <c r="L60" s="19"/>
      <c r="M60" s="173"/>
      <c r="N60" s="19"/>
      <c r="O60" s="73"/>
      <c r="P60" s="19"/>
      <c r="Q60" s="5"/>
      <c r="R60" s="19"/>
      <c r="S60" s="173"/>
      <c r="T60" s="19">
        <v>39</v>
      </c>
      <c r="U60" s="73" t="s">
        <v>372</v>
      </c>
      <c r="V60" s="19" t="s">
        <v>949</v>
      </c>
      <c r="W60" s="5" t="s">
        <v>387</v>
      </c>
      <c r="X60" s="19">
        <v>38</v>
      </c>
      <c r="Y60" s="173"/>
      <c r="Z60" s="5"/>
      <c r="AA60" s="5"/>
      <c r="AB60" s="19"/>
      <c r="AC60" s="19"/>
      <c r="AD60" s="19"/>
    </row>
    <row r="61" spans="1:30" ht="12.75" customHeight="1" x14ac:dyDescent="0.2">
      <c r="A61" s="173"/>
      <c r="B61" s="167" t="s">
        <v>239</v>
      </c>
      <c r="C61" s="200"/>
      <c r="D61" s="199"/>
      <c r="E61" s="173"/>
      <c r="F61" s="199"/>
      <c r="G61" s="173"/>
      <c r="H61" s="167" t="s">
        <v>240</v>
      </c>
      <c r="I61" s="200"/>
      <c r="J61" s="199"/>
      <c r="K61" s="173"/>
      <c r="L61" s="199"/>
      <c r="M61" s="173"/>
      <c r="N61" s="167" t="s">
        <v>241</v>
      </c>
      <c r="O61" s="200"/>
      <c r="P61" s="199"/>
      <c r="Q61" s="173"/>
      <c r="R61" s="199"/>
      <c r="S61" s="173"/>
      <c r="T61" s="167" t="s">
        <v>242</v>
      </c>
      <c r="U61" s="200"/>
      <c r="V61" s="199"/>
      <c r="W61" s="173"/>
      <c r="X61" s="199"/>
      <c r="Y61" s="173"/>
      <c r="Z61" s="5"/>
      <c r="AA61" s="5"/>
      <c r="AB61" s="19"/>
      <c r="AC61" s="19"/>
      <c r="AD61" s="19"/>
    </row>
    <row r="62" spans="1:30" ht="12.75" customHeight="1" x14ac:dyDescent="0.2">
      <c r="A62" s="173"/>
      <c r="B62" s="19">
        <v>27</v>
      </c>
      <c r="C62" s="73" t="s">
        <v>372</v>
      </c>
      <c r="D62" s="19" t="s">
        <v>949</v>
      </c>
      <c r="E62" s="5" t="s">
        <v>387</v>
      </c>
      <c r="F62" s="19">
        <v>25</v>
      </c>
      <c r="G62" s="173"/>
      <c r="H62" s="19">
        <v>56</v>
      </c>
      <c r="I62" s="73" t="s">
        <v>390</v>
      </c>
      <c r="J62" s="19" t="s">
        <v>949</v>
      </c>
      <c r="K62" s="5" t="s">
        <v>360</v>
      </c>
      <c r="L62" s="19">
        <v>55</v>
      </c>
      <c r="M62" s="173"/>
      <c r="N62" s="19">
        <v>28</v>
      </c>
      <c r="O62" s="73" t="s">
        <v>398</v>
      </c>
      <c r="P62" s="19" t="s">
        <v>949</v>
      </c>
      <c r="Q62" s="5" t="s">
        <v>378</v>
      </c>
      <c r="R62" s="19">
        <v>25</v>
      </c>
      <c r="S62" s="173"/>
      <c r="T62" s="19">
        <v>39</v>
      </c>
      <c r="U62" s="73" t="s">
        <v>390</v>
      </c>
      <c r="V62" s="19" t="s">
        <v>949</v>
      </c>
      <c r="W62" s="5" t="s">
        <v>385</v>
      </c>
      <c r="X62" s="19">
        <v>36</v>
      </c>
      <c r="Y62" s="173"/>
      <c r="Z62" s="5"/>
      <c r="AA62" s="5"/>
      <c r="AB62" s="19"/>
      <c r="AC62" s="19"/>
      <c r="AD62" s="19"/>
    </row>
    <row r="63" spans="1:30" ht="12.75" customHeight="1" x14ac:dyDescent="0.2">
      <c r="A63" s="173"/>
      <c r="B63" s="19">
        <v>29</v>
      </c>
      <c r="C63" s="73" t="s">
        <v>360</v>
      </c>
      <c r="D63" s="19" t="s">
        <v>949</v>
      </c>
      <c r="E63" s="5" t="s">
        <v>378</v>
      </c>
      <c r="F63" s="19">
        <v>27</v>
      </c>
      <c r="G63" s="173"/>
      <c r="H63" s="19">
        <v>48</v>
      </c>
      <c r="I63" s="73" t="s">
        <v>404</v>
      </c>
      <c r="J63" s="19" t="s">
        <v>949</v>
      </c>
      <c r="K63" s="5" t="s">
        <v>385</v>
      </c>
      <c r="L63" s="19">
        <v>47</v>
      </c>
      <c r="M63" s="173"/>
      <c r="N63" s="19">
        <v>60</v>
      </c>
      <c r="O63" s="73" t="s">
        <v>363</v>
      </c>
      <c r="P63" s="19" t="s">
        <v>949</v>
      </c>
      <c r="Q63" s="5" t="s">
        <v>382</v>
      </c>
      <c r="R63" s="19">
        <v>59</v>
      </c>
      <c r="S63" s="173"/>
      <c r="T63" s="19">
        <v>38</v>
      </c>
      <c r="U63" s="73" t="s">
        <v>392</v>
      </c>
      <c r="V63" s="19" t="s">
        <v>949</v>
      </c>
      <c r="W63" s="5" t="s">
        <v>387</v>
      </c>
      <c r="X63" s="19">
        <v>37</v>
      </c>
      <c r="Y63" s="173"/>
      <c r="Z63" s="5"/>
      <c r="AA63" s="5"/>
      <c r="AB63" s="19"/>
      <c r="AC63" s="19"/>
      <c r="AD63" s="19"/>
    </row>
    <row r="64" spans="1:30" ht="12.75" customHeight="1" x14ac:dyDescent="0.2">
      <c r="A64" s="173"/>
      <c r="B64" s="19">
        <v>35</v>
      </c>
      <c r="C64" s="73" t="s">
        <v>398</v>
      </c>
      <c r="D64" s="19" t="s">
        <v>949</v>
      </c>
      <c r="E64" s="5" t="s">
        <v>397</v>
      </c>
      <c r="F64" s="19">
        <v>34</v>
      </c>
      <c r="G64" s="173"/>
      <c r="H64" s="19">
        <v>40</v>
      </c>
      <c r="I64" s="73" t="s">
        <v>398</v>
      </c>
      <c r="J64" s="19" t="s">
        <v>949</v>
      </c>
      <c r="K64" s="5" t="s">
        <v>378</v>
      </c>
      <c r="L64" s="19">
        <v>38</v>
      </c>
      <c r="M64" s="173"/>
      <c r="N64" s="19">
        <v>38</v>
      </c>
      <c r="O64" s="73" t="s">
        <v>392</v>
      </c>
      <c r="P64" s="19" t="s">
        <v>949</v>
      </c>
      <c r="Q64" s="5" t="s">
        <v>382</v>
      </c>
      <c r="R64" s="19">
        <v>37</v>
      </c>
      <c r="S64" s="173"/>
      <c r="T64" s="19">
        <v>32</v>
      </c>
      <c r="U64" s="73" t="s">
        <v>363</v>
      </c>
      <c r="V64" s="19" t="s">
        <v>949</v>
      </c>
      <c r="W64" s="5" t="s">
        <v>392</v>
      </c>
      <c r="X64" s="19">
        <v>30</v>
      </c>
      <c r="Y64" s="173"/>
      <c r="Z64" s="5"/>
      <c r="AA64" s="5"/>
      <c r="AB64" s="19"/>
      <c r="AC64" s="19"/>
      <c r="AD64" s="19"/>
    </row>
    <row r="65" spans="1:30" ht="12.75" customHeight="1" x14ac:dyDescent="0.2">
      <c r="A65" s="173"/>
      <c r="B65" s="19">
        <v>52</v>
      </c>
      <c r="C65" s="73" t="s">
        <v>378</v>
      </c>
      <c r="D65" s="19" t="s">
        <v>949</v>
      </c>
      <c r="E65" s="5" t="s">
        <v>385</v>
      </c>
      <c r="F65" s="19">
        <v>49</v>
      </c>
      <c r="G65" s="173"/>
      <c r="H65" s="19">
        <v>47</v>
      </c>
      <c r="I65" s="73" t="s">
        <v>397</v>
      </c>
      <c r="J65" s="19" t="s">
        <v>949</v>
      </c>
      <c r="K65" s="5" t="s">
        <v>404</v>
      </c>
      <c r="L65" s="19">
        <v>46</v>
      </c>
      <c r="M65" s="173"/>
      <c r="N65" s="19">
        <v>47</v>
      </c>
      <c r="O65" s="73" t="s">
        <v>378</v>
      </c>
      <c r="P65" s="19" t="s">
        <v>949</v>
      </c>
      <c r="Q65" s="5" t="s">
        <v>387</v>
      </c>
      <c r="R65" s="19">
        <v>45</v>
      </c>
      <c r="S65" s="173"/>
      <c r="T65" s="19">
        <v>29</v>
      </c>
      <c r="U65" s="73" t="s">
        <v>390</v>
      </c>
      <c r="V65" s="19" t="s">
        <v>949</v>
      </c>
      <c r="W65" s="5" t="s">
        <v>397</v>
      </c>
      <c r="X65" s="19">
        <v>28</v>
      </c>
      <c r="Y65" s="173"/>
      <c r="Z65" s="5"/>
      <c r="AA65" s="5"/>
      <c r="AB65" s="19"/>
      <c r="AC65" s="19"/>
      <c r="AD65" s="19"/>
    </row>
    <row r="66" spans="1:30" ht="12.75" customHeight="1" x14ac:dyDescent="0.2">
      <c r="A66" s="173"/>
      <c r="B66" s="19">
        <v>37</v>
      </c>
      <c r="C66" s="73" t="s">
        <v>390</v>
      </c>
      <c r="D66" s="19" t="s">
        <v>949</v>
      </c>
      <c r="E66" s="5" t="s">
        <v>382</v>
      </c>
      <c r="F66" s="19">
        <v>35</v>
      </c>
      <c r="G66" s="173"/>
      <c r="H66" s="19">
        <v>42</v>
      </c>
      <c r="I66" s="73" t="s">
        <v>363</v>
      </c>
      <c r="J66" s="19" t="s">
        <v>949</v>
      </c>
      <c r="K66" s="5" t="s">
        <v>392</v>
      </c>
      <c r="L66" s="19">
        <v>39</v>
      </c>
      <c r="M66" s="173"/>
      <c r="N66" s="19">
        <v>50</v>
      </c>
      <c r="O66" s="73" t="s">
        <v>390</v>
      </c>
      <c r="P66" s="19" t="s">
        <v>949</v>
      </c>
      <c r="Q66" s="5" t="s">
        <v>360</v>
      </c>
      <c r="R66" s="19">
        <v>47</v>
      </c>
      <c r="S66" s="173"/>
      <c r="T66" s="19">
        <v>57</v>
      </c>
      <c r="U66" s="73" t="s">
        <v>397</v>
      </c>
      <c r="V66" s="19" t="s">
        <v>949</v>
      </c>
      <c r="W66" s="5" t="s">
        <v>385</v>
      </c>
      <c r="X66" s="19">
        <v>54</v>
      </c>
      <c r="Y66" s="173"/>
      <c r="Z66" s="5"/>
      <c r="AA66" s="5"/>
      <c r="AB66" s="19"/>
      <c r="AC66" s="19"/>
      <c r="AD66" s="19"/>
    </row>
    <row r="67" spans="1:30" ht="12.75" customHeight="1" x14ac:dyDescent="0.2">
      <c r="A67" s="173"/>
      <c r="B67" s="19">
        <v>40</v>
      </c>
      <c r="C67" s="73" t="s">
        <v>404</v>
      </c>
      <c r="D67" s="19" t="s">
        <v>949</v>
      </c>
      <c r="E67" s="5" t="s">
        <v>372</v>
      </c>
      <c r="F67" s="19">
        <v>37</v>
      </c>
      <c r="G67" s="173"/>
      <c r="H67" s="19">
        <v>47</v>
      </c>
      <c r="I67" s="73" t="s">
        <v>363</v>
      </c>
      <c r="J67" s="19" t="s">
        <v>949</v>
      </c>
      <c r="K67" s="5" t="s">
        <v>397</v>
      </c>
      <c r="L67" s="19">
        <v>46</v>
      </c>
      <c r="M67" s="173"/>
      <c r="N67" s="19">
        <v>36</v>
      </c>
      <c r="O67" s="73" t="s">
        <v>392</v>
      </c>
      <c r="P67" s="19" t="s">
        <v>949</v>
      </c>
      <c r="Q67" s="5" t="s">
        <v>387</v>
      </c>
      <c r="R67" s="19">
        <v>33</v>
      </c>
      <c r="S67" s="173"/>
      <c r="T67" s="19">
        <v>56</v>
      </c>
      <c r="U67" s="73" t="s">
        <v>382</v>
      </c>
      <c r="V67" s="19" t="s">
        <v>949</v>
      </c>
      <c r="W67" s="5" t="s">
        <v>360</v>
      </c>
      <c r="X67" s="19">
        <v>53</v>
      </c>
      <c r="Y67" s="173"/>
      <c r="Z67" s="5"/>
      <c r="AA67" s="5"/>
      <c r="AB67" s="19"/>
      <c r="AC67" s="19"/>
      <c r="AD67" s="19"/>
    </row>
    <row r="68" spans="1:30" ht="12.75" customHeight="1" x14ac:dyDescent="0.2">
      <c r="A68" s="173"/>
      <c r="B68" s="19">
        <v>38</v>
      </c>
      <c r="C68" s="73" t="s">
        <v>380</v>
      </c>
      <c r="D68" s="19" t="s">
        <v>949</v>
      </c>
      <c r="E68" s="5" t="s">
        <v>390</v>
      </c>
      <c r="F68" s="19">
        <v>36</v>
      </c>
      <c r="G68" s="173"/>
      <c r="H68" s="19">
        <v>34</v>
      </c>
      <c r="I68" s="73" t="s">
        <v>380</v>
      </c>
      <c r="J68" s="19" t="s">
        <v>949</v>
      </c>
      <c r="K68" s="5" t="s">
        <v>390</v>
      </c>
      <c r="L68" s="19">
        <v>33</v>
      </c>
      <c r="M68" s="173"/>
      <c r="N68" s="19">
        <v>38</v>
      </c>
      <c r="O68" s="73" t="s">
        <v>382</v>
      </c>
      <c r="P68" s="19" t="s">
        <v>949</v>
      </c>
      <c r="Q68" s="5" t="s">
        <v>378</v>
      </c>
      <c r="R68" s="19">
        <v>36</v>
      </c>
      <c r="S68" s="173"/>
      <c r="T68" s="19">
        <v>37</v>
      </c>
      <c r="U68" s="73" t="s">
        <v>387</v>
      </c>
      <c r="V68" s="19" t="s">
        <v>949</v>
      </c>
      <c r="W68" s="5" t="s">
        <v>404</v>
      </c>
      <c r="X68" s="19">
        <v>34</v>
      </c>
      <c r="Y68" s="173"/>
      <c r="Z68" s="5"/>
      <c r="AA68" s="5"/>
      <c r="AB68" s="19"/>
      <c r="AC68" s="19"/>
      <c r="AD68" s="19"/>
    </row>
    <row r="69" spans="1:30" ht="12.75" customHeight="1" x14ac:dyDescent="0.2">
      <c r="A69" s="173"/>
      <c r="B69" s="19">
        <v>63</v>
      </c>
      <c r="C69" s="73" t="s">
        <v>385</v>
      </c>
      <c r="D69" s="19" t="s">
        <v>949</v>
      </c>
      <c r="E69" s="5" t="s">
        <v>360</v>
      </c>
      <c r="F69" s="19">
        <v>60</v>
      </c>
      <c r="G69" s="173"/>
      <c r="H69" s="19">
        <v>29</v>
      </c>
      <c r="I69" s="73" t="s">
        <v>363</v>
      </c>
      <c r="J69" s="19" t="s">
        <v>949</v>
      </c>
      <c r="K69" s="5" t="s">
        <v>387</v>
      </c>
      <c r="L69" s="19">
        <v>26</v>
      </c>
      <c r="M69" s="173"/>
      <c r="N69" s="19">
        <v>34</v>
      </c>
      <c r="O69" s="73" t="s">
        <v>363</v>
      </c>
      <c r="P69" s="19" t="s">
        <v>949</v>
      </c>
      <c r="Q69" s="5" t="s">
        <v>398</v>
      </c>
      <c r="R69" s="19">
        <v>32</v>
      </c>
      <c r="S69" s="173"/>
      <c r="T69" s="19">
        <v>40</v>
      </c>
      <c r="U69" s="73" t="s">
        <v>390</v>
      </c>
      <c r="V69" s="19" t="s">
        <v>949</v>
      </c>
      <c r="W69" s="5" t="s">
        <v>378</v>
      </c>
      <c r="X69" s="19">
        <v>39</v>
      </c>
      <c r="Y69" s="173"/>
      <c r="Z69" s="5"/>
      <c r="AA69" s="5"/>
      <c r="AB69" s="19"/>
      <c r="AC69" s="19"/>
      <c r="AD69" s="19"/>
    </row>
    <row r="70" spans="1:30" ht="12.75" customHeight="1" x14ac:dyDescent="0.2">
      <c r="A70" s="173"/>
      <c r="B70" s="19">
        <v>50</v>
      </c>
      <c r="C70" s="73" t="s">
        <v>382</v>
      </c>
      <c r="D70" s="19" t="s">
        <v>949</v>
      </c>
      <c r="E70" s="5" t="s">
        <v>387</v>
      </c>
      <c r="F70" s="19">
        <v>47</v>
      </c>
      <c r="G70" s="173"/>
      <c r="H70" s="19">
        <v>49</v>
      </c>
      <c r="I70" s="73" t="s">
        <v>360</v>
      </c>
      <c r="J70" s="19" t="s">
        <v>949</v>
      </c>
      <c r="K70" s="5" t="s">
        <v>385</v>
      </c>
      <c r="L70" s="19">
        <v>46</v>
      </c>
      <c r="M70" s="173"/>
      <c r="N70" s="19">
        <v>38</v>
      </c>
      <c r="O70" s="73" t="s">
        <v>378</v>
      </c>
      <c r="P70" s="19" t="s">
        <v>949</v>
      </c>
      <c r="Q70" s="5" t="s">
        <v>404</v>
      </c>
      <c r="R70" s="19">
        <v>35</v>
      </c>
      <c r="S70" s="173"/>
      <c r="T70" s="19">
        <v>35</v>
      </c>
      <c r="U70" s="73" t="s">
        <v>387</v>
      </c>
      <c r="V70" s="19" t="s">
        <v>949</v>
      </c>
      <c r="W70" s="5" t="s">
        <v>385</v>
      </c>
      <c r="X70" s="19">
        <v>33</v>
      </c>
      <c r="Y70" s="173"/>
      <c r="Z70" s="5"/>
      <c r="AA70" s="5"/>
      <c r="AB70" s="19"/>
      <c r="AC70" s="19"/>
      <c r="AD70" s="19"/>
    </row>
    <row r="71" spans="1:30" ht="12.75" customHeight="1" x14ac:dyDescent="0.2">
      <c r="A71" s="173"/>
      <c r="B71" s="19"/>
      <c r="C71" s="73"/>
      <c r="D71" s="19"/>
      <c r="E71" s="5"/>
      <c r="F71" s="19"/>
      <c r="G71" s="173"/>
      <c r="H71" s="206">
        <v>29</v>
      </c>
      <c r="I71" s="194" t="s">
        <v>390</v>
      </c>
      <c r="J71" s="206" t="s">
        <v>949</v>
      </c>
      <c r="K71" s="205" t="s">
        <v>363</v>
      </c>
      <c r="L71" s="206">
        <v>27</v>
      </c>
      <c r="M71" s="173"/>
      <c r="N71" s="19">
        <v>34</v>
      </c>
      <c r="O71" s="73" t="s">
        <v>397</v>
      </c>
      <c r="P71" s="19" t="s">
        <v>949</v>
      </c>
      <c r="Q71" s="5" t="s">
        <v>363</v>
      </c>
      <c r="R71" s="19">
        <v>33</v>
      </c>
      <c r="S71" s="173"/>
      <c r="T71" s="19">
        <v>38</v>
      </c>
      <c r="U71" s="73" t="s">
        <v>397</v>
      </c>
      <c r="V71" s="19" t="s">
        <v>949</v>
      </c>
      <c r="W71" s="5" t="s">
        <v>360</v>
      </c>
      <c r="X71" s="19">
        <v>35</v>
      </c>
      <c r="Y71" s="173"/>
      <c r="Z71" s="5"/>
      <c r="AA71" s="5"/>
      <c r="AB71" s="19"/>
      <c r="AC71" s="19"/>
      <c r="AD71" s="19"/>
    </row>
    <row r="72" spans="1:30" ht="12.75" customHeight="1" x14ac:dyDescent="0.2">
      <c r="A72" s="173"/>
      <c r="B72" s="19"/>
      <c r="C72" s="73"/>
      <c r="D72" s="19"/>
      <c r="E72" s="5"/>
      <c r="F72" s="19"/>
      <c r="G72" s="173"/>
      <c r="H72" s="183">
        <v>38</v>
      </c>
      <c r="I72" s="184" t="s">
        <v>390</v>
      </c>
      <c r="J72" s="183" t="s">
        <v>949</v>
      </c>
      <c r="K72" s="179" t="s">
        <v>385</v>
      </c>
      <c r="L72" s="183">
        <v>35</v>
      </c>
      <c r="M72" s="173"/>
      <c r="N72" s="19">
        <v>50</v>
      </c>
      <c r="O72" s="73" t="s">
        <v>390</v>
      </c>
      <c r="P72" s="19" t="s">
        <v>949</v>
      </c>
      <c r="Q72" s="5" t="s">
        <v>360</v>
      </c>
      <c r="R72" s="19">
        <v>47</v>
      </c>
      <c r="S72" s="173"/>
      <c r="T72" s="19"/>
      <c r="U72" s="73"/>
      <c r="V72" s="19"/>
      <c r="W72" s="5"/>
      <c r="X72" s="19"/>
      <c r="Y72" s="173"/>
      <c r="Z72" s="5"/>
      <c r="AA72" s="5"/>
      <c r="AB72" s="19"/>
      <c r="AC72" s="19"/>
      <c r="AD72" s="19"/>
    </row>
    <row r="73" spans="1:30" ht="12.75" customHeight="1" x14ac:dyDescent="0.2">
      <c r="A73" s="173"/>
      <c r="B73" s="167" t="s">
        <v>276</v>
      </c>
      <c r="C73" s="200"/>
      <c r="D73" s="199"/>
      <c r="E73" s="173"/>
      <c r="F73" s="199"/>
      <c r="G73" s="173"/>
      <c r="H73" s="167" t="s">
        <v>277</v>
      </c>
      <c r="I73" s="200"/>
      <c r="J73" s="199"/>
      <c r="K73" s="173"/>
      <c r="L73" s="199"/>
      <c r="M73" s="173"/>
      <c r="N73" s="167" t="s">
        <v>278</v>
      </c>
      <c r="O73" s="200"/>
      <c r="P73" s="199"/>
      <c r="Q73" s="173"/>
      <c r="R73" s="199"/>
      <c r="S73" s="196"/>
      <c r="T73" s="167" t="s">
        <v>279</v>
      </c>
      <c r="U73" s="200"/>
      <c r="V73" s="199"/>
      <c r="W73" s="173"/>
      <c r="X73" s="199"/>
      <c r="Y73" s="173"/>
      <c r="Z73" s="5"/>
      <c r="AA73" s="5"/>
      <c r="AB73" s="19"/>
      <c r="AC73" s="19"/>
      <c r="AD73" s="19"/>
    </row>
    <row r="74" spans="1:30" ht="12.75" customHeight="1" x14ac:dyDescent="0.2">
      <c r="A74" s="173"/>
      <c r="B74" s="19">
        <v>34</v>
      </c>
      <c r="C74" s="73" t="s">
        <v>378</v>
      </c>
      <c r="D74" s="19" t="s">
        <v>949</v>
      </c>
      <c r="E74" s="5" t="s">
        <v>394</v>
      </c>
      <c r="F74" s="19">
        <v>32</v>
      </c>
      <c r="G74" s="173"/>
      <c r="H74" s="19">
        <v>34</v>
      </c>
      <c r="I74" s="73" t="s">
        <v>360</v>
      </c>
      <c r="J74" s="19" t="s">
        <v>949</v>
      </c>
      <c r="K74" s="5" t="s">
        <v>404</v>
      </c>
      <c r="L74" s="19">
        <v>32</v>
      </c>
      <c r="M74" s="173"/>
      <c r="N74" s="19">
        <v>39</v>
      </c>
      <c r="O74" s="73" t="s">
        <v>360</v>
      </c>
      <c r="P74" s="19" t="s">
        <v>949</v>
      </c>
      <c r="Q74" s="5" t="s">
        <v>370</v>
      </c>
      <c r="R74" s="19">
        <v>37</v>
      </c>
      <c r="S74" s="196"/>
      <c r="T74" s="19">
        <v>29</v>
      </c>
      <c r="U74" s="73" t="s">
        <v>394</v>
      </c>
      <c r="V74" s="19" t="s">
        <v>949</v>
      </c>
      <c r="W74" s="5" t="s">
        <v>378</v>
      </c>
      <c r="X74" s="19">
        <v>28</v>
      </c>
      <c r="Y74" s="196"/>
      <c r="Z74" s="5"/>
      <c r="AA74" s="5"/>
      <c r="AB74" s="19"/>
      <c r="AC74" s="19"/>
      <c r="AD74" s="19"/>
    </row>
    <row r="75" spans="1:30" ht="12.75" customHeight="1" x14ac:dyDescent="0.2">
      <c r="A75" s="173"/>
      <c r="B75" s="19">
        <v>43</v>
      </c>
      <c r="C75" s="73" t="s">
        <v>378</v>
      </c>
      <c r="D75" s="19" t="s">
        <v>949</v>
      </c>
      <c r="E75" s="5" t="s">
        <v>360</v>
      </c>
      <c r="F75" s="19">
        <v>41</v>
      </c>
      <c r="G75" s="173"/>
      <c r="H75" s="19">
        <v>52</v>
      </c>
      <c r="I75" s="73" t="s">
        <v>382</v>
      </c>
      <c r="J75" s="19" t="s">
        <v>949</v>
      </c>
      <c r="K75" s="5" t="s">
        <v>390</v>
      </c>
      <c r="L75" s="19">
        <v>49</v>
      </c>
      <c r="M75" s="173"/>
      <c r="N75" s="19">
        <v>50</v>
      </c>
      <c r="O75" s="73" t="s">
        <v>404</v>
      </c>
      <c r="P75" s="19" t="s">
        <v>949</v>
      </c>
      <c r="Q75" s="5" t="s">
        <v>385</v>
      </c>
      <c r="R75" s="19">
        <v>49</v>
      </c>
      <c r="S75" s="196"/>
      <c r="T75" s="19">
        <v>42</v>
      </c>
      <c r="U75" s="73" t="s">
        <v>390</v>
      </c>
      <c r="V75" s="19" t="s">
        <v>949</v>
      </c>
      <c r="W75" s="5" t="s">
        <v>407</v>
      </c>
      <c r="X75" s="19">
        <v>40</v>
      </c>
      <c r="Y75" s="196"/>
      <c r="Z75" s="5"/>
      <c r="AA75" s="5"/>
      <c r="AB75" s="19"/>
      <c r="AC75" s="19"/>
      <c r="AD75" s="19"/>
    </row>
    <row r="76" spans="1:30" ht="12.75" customHeight="1" x14ac:dyDescent="0.2">
      <c r="A76" s="173"/>
      <c r="B76" s="19">
        <v>42</v>
      </c>
      <c r="C76" s="73" t="s">
        <v>387</v>
      </c>
      <c r="D76" s="19" t="s">
        <v>949</v>
      </c>
      <c r="E76" s="5" t="s">
        <v>378</v>
      </c>
      <c r="F76" s="19">
        <v>40</v>
      </c>
      <c r="G76" s="173"/>
      <c r="H76" s="19">
        <v>43</v>
      </c>
      <c r="I76" s="73" t="s">
        <v>378</v>
      </c>
      <c r="J76" s="19" t="s">
        <v>949</v>
      </c>
      <c r="K76" s="5" t="s">
        <v>387</v>
      </c>
      <c r="L76" s="19">
        <v>42</v>
      </c>
      <c r="M76" s="173"/>
      <c r="N76" s="19">
        <v>42</v>
      </c>
      <c r="O76" s="73" t="s">
        <v>397</v>
      </c>
      <c r="P76" s="19" t="s">
        <v>949</v>
      </c>
      <c r="Q76" s="5" t="s">
        <v>370</v>
      </c>
      <c r="R76" s="19">
        <v>41</v>
      </c>
      <c r="S76" s="196"/>
      <c r="T76" s="19">
        <v>49</v>
      </c>
      <c r="U76" s="73" t="s">
        <v>378</v>
      </c>
      <c r="V76" s="19" t="s">
        <v>949</v>
      </c>
      <c r="W76" s="5" t="s">
        <v>392</v>
      </c>
      <c r="X76" s="19">
        <v>46</v>
      </c>
      <c r="Y76" s="196"/>
      <c r="Z76" s="5"/>
      <c r="AA76" s="5"/>
      <c r="AB76" s="19"/>
      <c r="AC76" s="19"/>
      <c r="AD76" s="19"/>
    </row>
    <row r="77" spans="1:30" ht="12.75" customHeight="1" x14ac:dyDescent="0.2">
      <c r="A77" s="173"/>
      <c r="B77" s="19">
        <v>33</v>
      </c>
      <c r="C77" s="73" t="s">
        <v>404</v>
      </c>
      <c r="D77" s="19" t="s">
        <v>949</v>
      </c>
      <c r="E77" s="5" t="s">
        <v>360</v>
      </c>
      <c r="F77" s="19">
        <v>32</v>
      </c>
      <c r="G77" s="173"/>
      <c r="H77" s="19">
        <v>48</v>
      </c>
      <c r="I77" s="73" t="s">
        <v>360</v>
      </c>
      <c r="J77" s="19" t="s">
        <v>949</v>
      </c>
      <c r="K77" s="5" t="s">
        <v>378</v>
      </c>
      <c r="L77" s="19">
        <v>45</v>
      </c>
      <c r="M77" s="173"/>
      <c r="N77" s="19">
        <v>43</v>
      </c>
      <c r="O77" s="73" t="s">
        <v>363</v>
      </c>
      <c r="P77" s="19" t="s">
        <v>949</v>
      </c>
      <c r="Q77" s="5" t="s">
        <v>404</v>
      </c>
      <c r="R77" s="19">
        <v>41</v>
      </c>
      <c r="S77" s="196"/>
      <c r="T77" s="19">
        <v>47</v>
      </c>
      <c r="U77" s="73" t="s">
        <v>363</v>
      </c>
      <c r="V77" s="19" t="s">
        <v>949</v>
      </c>
      <c r="W77" s="5" t="s">
        <v>392</v>
      </c>
      <c r="X77" s="19">
        <v>44</v>
      </c>
      <c r="Y77" s="196"/>
      <c r="Z77" s="5"/>
      <c r="AA77" s="5"/>
      <c r="AB77" s="19"/>
      <c r="AC77" s="19"/>
      <c r="AD77" s="19"/>
    </row>
    <row r="78" spans="1:30" ht="12.75" customHeight="1" x14ac:dyDescent="0.2">
      <c r="A78" s="173"/>
      <c r="B78" s="19">
        <v>35</v>
      </c>
      <c r="C78" s="73" t="s">
        <v>392</v>
      </c>
      <c r="D78" s="19" t="s">
        <v>949</v>
      </c>
      <c r="E78" s="5" t="s">
        <v>390</v>
      </c>
      <c r="F78" s="19">
        <v>33</v>
      </c>
      <c r="G78" s="173"/>
      <c r="H78" s="19">
        <v>31</v>
      </c>
      <c r="I78" s="73" t="s">
        <v>385</v>
      </c>
      <c r="J78" s="19" t="s">
        <v>949</v>
      </c>
      <c r="K78" s="5" t="s">
        <v>404</v>
      </c>
      <c r="L78" s="19">
        <v>29</v>
      </c>
      <c r="M78" s="173"/>
      <c r="N78" s="19">
        <v>29</v>
      </c>
      <c r="O78" s="73" t="s">
        <v>392</v>
      </c>
      <c r="P78" s="19" t="s">
        <v>949</v>
      </c>
      <c r="Q78" s="5" t="s">
        <v>360</v>
      </c>
      <c r="R78" s="19">
        <v>27</v>
      </c>
      <c r="S78" s="196"/>
      <c r="T78" s="19">
        <v>40</v>
      </c>
      <c r="U78" s="73" t="s">
        <v>397</v>
      </c>
      <c r="V78" s="19" t="s">
        <v>949</v>
      </c>
      <c r="W78" s="5" t="s">
        <v>363</v>
      </c>
      <c r="X78" s="19">
        <v>39</v>
      </c>
      <c r="Y78" s="196"/>
      <c r="Z78" s="5"/>
      <c r="AA78" s="5"/>
      <c r="AB78" s="19"/>
      <c r="AC78" s="19"/>
      <c r="AD78" s="19"/>
    </row>
    <row r="79" spans="1:30" ht="12.75" customHeight="1" x14ac:dyDescent="0.2">
      <c r="A79" s="173"/>
      <c r="B79" s="19">
        <v>40</v>
      </c>
      <c r="C79" s="73" t="s">
        <v>363</v>
      </c>
      <c r="D79" s="19" t="s">
        <v>949</v>
      </c>
      <c r="E79" s="5" t="s">
        <v>378</v>
      </c>
      <c r="F79" s="19">
        <v>39</v>
      </c>
      <c r="G79" s="173"/>
      <c r="H79" s="19">
        <v>38</v>
      </c>
      <c r="I79" s="73" t="s">
        <v>394</v>
      </c>
      <c r="J79" s="19" t="s">
        <v>949</v>
      </c>
      <c r="K79" s="5" t="s">
        <v>378</v>
      </c>
      <c r="L79" s="19">
        <v>35</v>
      </c>
      <c r="M79" s="173"/>
      <c r="N79" s="19">
        <v>60</v>
      </c>
      <c r="O79" s="73" t="s">
        <v>404</v>
      </c>
      <c r="P79" s="19" t="s">
        <v>949</v>
      </c>
      <c r="Q79" s="5" t="s">
        <v>397</v>
      </c>
      <c r="R79" s="19">
        <v>59</v>
      </c>
      <c r="S79" s="196"/>
      <c r="T79" s="19">
        <v>44</v>
      </c>
      <c r="U79" s="73" t="s">
        <v>394</v>
      </c>
      <c r="V79" s="19" t="s">
        <v>949</v>
      </c>
      <c r="W79" s="5" t="s">
        <v>392</v>
      </c>
      <c r="X79" s="19">
        <v>43</v>
      </c>
      <c r="Y79" s="196"/>
      <c r="Z79" s="5"/>
      <c r="AA79" s="5"/>
      <c r="AB79" s="19"/>
      <c r="AC79" s="19"/>
      <c r="AD79" s="19"/>
    </row>
    <row r="80" spans="1:30" ht="12.75" customHeight="1" x14ac:dyDescent="0.2">
      <c r="A80" s="173"/>
      <c r="B80" s="19">
        <v>31</v>
      </c>
      <c r="C80" s="73" t="s">
        <v>397</v>
      </c>
      <c r="D80" s="19" t="s">
        <v>949</v>
      </c>
      <c r="E80" s="5" t="s">
        <v>380</v>
      </c>
      <c r="F80" s="19">
        <v>30</v>
      </c>
      <c r="G80" s="173"/>
      <c r="H80" s="19">
        <v>36</v>
      </c>
      <c r="I80" s="73" t="s">
        <v>404</v>
      </c>
      <c r="J80" s="19" t="s">
        <v>949</v>
      </c>
      <c r="K80" s="5" t="s">
        <v>392</v>
      </c>
      <c r="L80" s="19">
        <v>35</v>
      </c>
      <c r="M80" s="173"/>
      <c r="N80" s="19">
        <v>22</v>
      </c>
      <c r="O80" s="73" t="s">
        <v>382</v>
      </c>
      <c r="P80" s="19" t="s">
        <v>949</v>
      </c>
      <c r="Q80" s="5" t="s">
        <v>370</v>
      </c>
      <c r="R80" s="19">
        <v>20</v>
      </c>
      <c r="S80" s="196"/>
      <c r="T80" s="19">
        <v>36</v>
      </c>
      <c r="U80" s="73" t="s">
        <v>407</v>
      </c>
      <c r="V80" s="19" t="s">
        <v>949</v>
      </c>
      <c r="W80" s="5" t="s">
        <v>382</v>
      </c>
      <c r="X80" s="19">
        <v>35</v>
      </c>
      <c r="Y80" s="196"/>
      <c r="Z80" s="5"/>
      <c r="AA80" s="5"/>
      <c r="AB80" s="19"/>
      <c r="AC80" s="19"/>
      <c r="AD80" s="19"/>
    </row>
    <row r="81" spans="1:30" ht="12.75" customHeight="1" x14ac:dyDescent="0.2">
      <c r="A81" s="173"/>
      <c r="B81" s="19"/>
      <c r="C81" s="73"/>
      <c r="D81" s="19"/>
      <c r="E81" s="5"/>
      <c r="F81" s="19"/>
      <c r="G81" s="173"/>
      <c r="H81" s="19">
        <v>47</v>
      </c>
      <c r="I81" s="73" t="s">
        <v>382</v>
      </c>
      <c r="J81" s="19" t="s">
        <v>949</v>
      </c>
      <c r="K81" s="5" t="s">
        <v>378</v>
      </c>
      <c r="L81" s="19">
        <v>46</v>
      </c>
      <c r="M81" s="173"/>
      <c r="N81" s="19">
        <v>38</v>
      </c>
      <c r="O81" s="73" t="s">
        <v>387</v>
      </c>
      <c r="P81" s="19" t="s">
        <v>949</v>
      </c>
      <c r="Q81" s="5" t="s">
        <v>360</v>
      </c>
      <c r="R81" s="19">
        <v>36</v>
      </c>
      <c r="S81" s="196"/>
      <c r="T81" s="19">
        <v>37</v>
      </c>
      <c r="U81" s="73" t="s">
        <v>394</v>
      </c>
      <c r="V81" s="19" t="s">
        <v>949</v>
      </c>
      <c r="W81" s="5" t="s">
        <v>378</v>
      </c>
      <c r="X81" s="19">
        <v>34</v>
      </c>
      <c r="Y81" s="196"/>
      <c r="Z81" s="5"/>
      <c r="AA81" s="5"/>
      <c r="AB81" s="19"/>
      <c r="AC81" s="19"/>
      <c r="AD81" s="19"/>
    </row>
    <row r="82" spans="1:30" ht="12.75" customHeight="1" x14ac:dyDescent="0.2">
      <c r="A82" s="173"/>
      <c r="B82" s="19"/>
      <c r="C82" s="73"/>
      <c r="D82" s="19"/>
      <c r="E82" s="5"/>
      <c r="F82" s="19"/>
      <c r="G82" s="173"/>
      <c r="H82" s="19">
        <v>36</v>
      </c>
      <c r="I82" s="73" t="s">
        <v>363</v>
      </c>
      <c r="J82" s="19" t="s">
        <v>949</v>
      </c>
      <c r="K82" s="5" t="s">
        <v>390</v>
      </c>
      <c r="L82" s="19">
        <v>34</v>
      </c>
      <c r="M82" s="173"/>
      <c r="N82" s="19">
        <v>55</v>
      </c>
      <c r="O82" s="73" t="s">
        <v>404</v>
      </c>
      <c r="P82" s="19" t="s">
        <v>949</v>
      </c>
      <c r="Q82" s="5" t="s">
        <v>382</v>
      </c>
      <c r="R82" s="19">
        <v>53</v>
      </c>
      <c r="S82" s="196"/>
      <c r="T82" s="19">
        <v>31</v>
      </c>
      <c r="U82" s="73" t="s">
        <v>392</v>
      </c>
      <c r="V82" s="19" t="s">
        <v>949</v>
      </c>
      <c r="W82" s="5" t="s">
        <v>407</v>
      </c>
      <c r="X82" s="19">
        <v>30</v>
      </c>
      <c r="Y82" s="196"/>
      <c r="Z82" s="5"/>
      <c r="AA82" s="5"/>
      <c r="AB82" s="19"/>
      <c r="AC82" s="19"/>
      <c r="AD82" s="19"/>
    </row>
    <row r="83" spans="1:30" ht="12.75" customHeight="1" x14ac:dyDescent="0.2">
      <c r="A83" s="173"/>
      <c r="B83" s="19"/>
      <c r="C83" s="73"/>
      <c r="D83" s="19"/>
      <c r="E83" s="5"/>
      <c r="F83" s="19"/>
      <c r="G83" s="173"/>
      <c r="H83" s="19">
        <v>41</v>
      </c>
      <c r="I83" s="73" t="s">
        <v>390</v>
      </c>
      <c r="J83" s="19" t="s">
        <v>949</v>
      </c>
      <c r="K83" s="5" t="s">
        <v>380</v>
      </c>
      <c r="L83" s="19">
        <v>39</v>
      </c>
      <c r="M83" s="173"/>
      <c r="N83" s="210">
        <v>46</v>
      </c>
      <c r="O83" s="211" t="s">
        <v>394</v>
      </c>
      <c r="P83" s="210" t="s">
        <v>949</v>
      </c>
      <c r="Q83" s="185" t="s">
        <v>382</v>
      </c>
      <c r="R83" s="210">
        <v>43</v>
      </c>
      <c r="S83" s="196"/>
      <c r="T83" s="19">
        <v>69</v>
      </c>
      <c r="U83" s="73" t="s">
        <v>360</v>
      </c>
      <c r="V83" s="19" t="s">
        <v>949</v>
      </c>
      <c r="W83" s="5" t="s">
        <v>363</v>
      </c>
      <c r="X83" s="19">
        <v>66</v>
      </c>
      <c r="Y83" s="196"/>
      <c r="Z83" s="5"/>
      <c r="AA83" s="5"/>
      <c r="AB83" s="19"/>
      <c r="AC83" s="19"/>
      <c r="AD83" s="19"/>
    </row>
    <row r="84" spans="1:30" ht="12.75" customHeight="1" x14ac:dyDescent="0.2">
      <c r="A84" s="173"/>
      <c r="B84" s="19"/>
      <c r="C84" s="73"/>
      <c r="D84" s="19"/>
      <c r="E84" s="5"/>
      <c r="F84" s="19"/>
      <c r="G84" s="173"/>
      <c r="H84" s="19">
        <v>62</v>
      </c>
      <c r="I84" s="73" t="s">
        <v>382</v>
      </c>
      <c r="J84" s="19" t="s">
        <v>949</v>
      </c>
      <c r="K84" s="5" t="s">
        <v>397</v>
      </c>
      <c r="L84" s="19">
        <v>60</v>
      </c>
      <c r="M84" s="173"/>
      <c r="N84" s="19"/>
      <c r="O84" s="73"/>
      <c r="P84" s="19"/>
      <c r="Q84" s="5"/>
      <c r="R84" s="19"/>
      <c r="S84" s="196"/>
      <c r="T84" s="19">
        <v>53</v>
      </c>
      <c r="U84" s="73" t="s">
        <v>385</v>
      </c>
      <c r="V84" s="19" t="s">
        <v>949</v>
      </c>
      <c r="W84" s="5" t="s">
        <v>397</v>
      </c>
      <c r="X84" s="19">
        <v>50</v>
      </c>
      <c r="Y84" s="196"/>
      <c r="Z84" s="5"/>
      <c r="AA84" s="5"/>
      <c r="AB84" s="19"/>
      <c r="AC84" s="19"/>
      <c r="AD84" s="19"/>
    </row>
    <row r="85" spans="1:30" ht="12.75" customHeight="1" x14ac:dyDescent="0.2">
      <c r="A85" s="173"/>
      <c r="B85" s="19"/>
      <c r="C85" s="73"/>
      <c r="D85" s="19"/>
      <c r="E85" s="5"/>
      <c r="F85" s="19"/>
      <c r="G85" s="173"/>
      <c r="H85" s="193">
        <v>41</v>
      </c>
      <c r="I85" s="194" t="s">
        <v>390</v>
      </c>
      <c r="J85" s="193" t="s">
        <v>949</v>
      </c>
      <c r="K85" s="180" t="s">
        <v>363</v>
      </c>
      <c r="L85" s="193">
        <v>38</v>
      </c>
      <c r="M85" s="173"/>
      <c r="N85" s="19"/>
      <c r="O85" s="73"/>
      <c r="P85" s="19"/>
      <c r="Q85" s="5"/>
      <c r="R85" s="19"/>
      <c r="S85" s="196"/>
      <c r="T85" s="19">
        <v>43</v>
      </c>
      <c r="U85" s="73" t="s">
        <v>390</v>
      </c>
      <c r="V85" s="19" t="s">
        <v>949</v>
      </c>
      <c r="W85" s="5" t="s">
        <v>370</v>
      </c>
      <c r="X85" s="19">
        <v>40</v>
      </c>
      <c r="Y85" s="196"/>
      <c r="Z85" s="5"/>
      <c r="AA85" s="5"/>
      <c r="AB85" s="19"/>
      <c r="AC85" s="19"/>
      <c r="AD85" s="19"/>
    </row>
    <row r="86" spans="1:30" ht="12.75" customHeight="1" x14ac:dyDescent="0.2">
      <c r="A86" s="173"/>
      <c r="B86" s="19"/>
      <c r="C86" s="73"/>
      <c r="D86" s="19"/>
      <c r="E86" s="5"/>
      <c r="F86" s="19"/>
      <c r="G86" s="173"/>
      <c r="H86" s="210">
        <v>41</v>
      </c>
      <c r="I86" s="211" t="s">
        <v>390</v>
      </c>
      <c r="J86" s="210" t="s">
        <v>949</v>
      </c>
      <c r="K86" s="185" t="s">
        <v>382</v>
      </c>
      <c r="L86" s="210">
        <v>39</v>
      </c>
      <c r="M86" s="173"/>
      <c r="N86" s="19"/>
      <c r="O86" s="73"/>
      <c r="P86" s="19"/>
      <c r="Q86" s="5"/>
      <c r="R86" s="19"/>
      <c r="S86" s="196"/>
      <c r="T86" s="186">
        <v>37</v>
      </c>
      <c r="U86" s="189" t="s">
        <v>360</v>
      </c>
      <c r="V86" s="186" t="s">
        <v>949</v>
      </c>
      <c r="W86" s="190" t="s">
        <v>397</v>
      </c>
      <c r="X86" s="186">
        <v>34</v>
      </c>
      <c r="Y86" s="196"/>
      <c r="Z86" s="5"/>
      <c r="AA86" s="5"/>
      <c r="AB86" s="19"/>
      <c r="AC86" s="19"/>
      <c r="AD86" s="19"/>
    </row>
    <row r="87" spans="1:30" ht="12.75" customHeight="1" x14ac:dyDescent="0.2">
      <c r="A87" s="173"/>
      <c r="B87" s="167" t="s">
        <v>280</v>
      </c>
      <c r="C87" s="200"/>
      <c r="D87" s="199"/>
      <c r="E87" s="173"/>
      <c r="F87" s="199"/>
      <c r="G87" s="173"/>
      <c r="H87" s="167" t="s">
        <v>313</v>
      </c>
      <c r="I87" s="200"/>
      <c r="J87" s="199"/>
      <c r="K87" s="173"/>
      <c r="L87" s="199"/>
      <c r="M87" s="196"/>
      <c r="N87" s="167" t="s">
        <v>314</v>
      </c>
      <c r="O87" s="200"/>
      <c r="P87" s="199"/>
      <c r="Q87" s="173"/>
      <c r="R87" s="199"/>
      <c r="S87" s="173"/>
      <c r="T87" s="167" t="s">
        <v>315</v>
      </c>
      <c r="U87" s="200"/>
      <c r="V87" s="199"/>
      <c r="W87" s="173"/>
      <c r="X87" s="199"/>
      <c r="Y87" s="173"/>
      <c r="Z87" s="5"/>
      <c r="AA87" s="5"/>
      <c r="AB87" s="19"/>
      <c r="AC87" s="19"/>
      <c r="AD87" s="19"/>
    </row>
    <row r="88" spans="1:30" ht="12.75" customHeight="1" x14ac:dyDescent="0.2">
      <c r="A88" s="173"/>
      <c r="B88" s="19">
        <v>33</v>
      </c>
      <c r="C88" s="73" t="s">
        <v>382</v>
      </c>
      <c r="D88" s="19" t="s">
        <v>949</v>
      </c>
      <c r="E88" s="5" t="s">
        <v>394</v>
      </c>
      <c r="F88" s="19">
        <v>31</v>
      </c>
      <c r="G88" s="173"/>
      <c r="H88" s="19">
        <v>58</v>
      </c>
      <c r="I88" s="73" t="s">
        <v>382</v>
      </c>
      <c r="J88" s="19" t="s">
        <v>949</v>
      </c>
      <c r="K88" s="5" t="s">
        <v>390</v>
      </c>
      <c r="L88" s="19">
        <v>57</v>
      </c>
      <c r="M88" s="196"/>
      <c r="N88" s="19">
        <v>27</v>
      </c>
      <c r="O88" s="73" t="s">
        <v>378</v>
      </c>
      <c r="P88" s="19" t="s">
        <v>949</v>
      </c>
      <c r="Q88" s="5" t="s">
        <v>714</v>
      </c>
      <c r="R88" s="19">
        <v>25</v>
      </c>
      <c r="S88" s="196"/>
      <c r="T88" s="19">
        <v>42</v>
      </c>
      <c r="U88" s="73" t="s">
        <v>378</v>
      </c>
      <c r="V88" s="19" t="s">
        <v>949</v>
      </c>
      <c r="W88" s="5" t="s">
        <v>407</v>
      </c>
      <c r="X88" s="19">
        <v>39</v>
      </c>
      <c r="Y88" s="196"/>
      <c r="Z88" s="5"/>
      <c r="AA88" s="5"/>
      <c r="AB88" s="19"/>
      <c r="AC88" s="19"/>
      <c r="AD88" s="19"/>
    </row>
    <row r="89" spans="1:30" ht="12.75" customHeight="1" x14ac:dyDescent="0.2">
      <c r="A89" s="173"/>
      <c r="B89" s="19">
        <v>47</v>
      </c>
      <c r="C89" s="73" t="s">
        <v>385</v>
      </c>
      <c r="D89" s="19" t="s">
        <v>949</v>
      </c>
      <c r="E89" s="5" t="s">
        <v>392</v>
      </c>
      <c r="F89" s="19">
        <v>44</v>
      </c>
      <c r="G89" s="173"/>
      <c r="H89" s="19">
        <v>40</v>
      </c>
      <c r="I89" s="73" t="s">
        <v>407</v>
      </c>
      <c r="J89" s="19" t="s">
        <v>949</v>
      </c>
      <c r="K89" s="5" t="s">
        <v>370</v>
      </c>
      <c r="L89" s="19">
        <v>37</v>
      </c>
      <c r="M89" s="196"/>
      <c r="N89" s="19">
        <v>34</v>
      </c>
      <c r="O89" s="73" t="s">
        <v>360</v>
      </c>
      <c r="P89" s="19" t="s">
        <v>949</v>
      </c>
      <c r="Q89" s="5" t="s">
        <v>370</v>
      </c>
      <c r="R89" s="19">
        <v>33</v>
      </c>
      <c r="S89" s="196"/>
      <c r="T89" s="19">
        <v>36</v>
      </c>
      <c r="U89" s="73" t="s">
        <v>399</v>
      </c>
      <c r="V89" s="19" t="s">
        <v>949</v>
      </c>
      <c r="W89" s="5" t="s">
        <v>390</v>
      </c>
      <c r="X89" s="19">
        <v>35</v>
      </c>
      <c r="Y89" s="196"/>
      <c r="Z89" s="5"/>
      <c r="AA89" s="5"/>
      <c r="AB89" s="19"/>
      <c r="AC89" s="19"/>
      <c r="AD89" s="19"/>
    </row>
    <row r="90" spans="1:30" ht="12.75" customHeight="1" x14ac:dyDescent="0.2">
      <c r="A90" s="173"/>
      <c r="B90" s="19">
        <v>38</v>
      </c>
      <c r="C90" s="73" t="s">
        <v>397</v>
      </c>
      <c r="D90" s="19" t="s">
        <v>949</v>
      </c>
      <c r="E90" s="5" t="s">
        <v>370</v>
      </c>
      <c r="F90" s="19">
        <v>36</v>
      </c>
      <c r="G90" s="173"/>
      <c r="H90" s="19">
        <v>50</v>
      </c>
      <c r="I90" s="73" t="s">
        <v>363</v>
      </c>
      <c r="J90" s="19" t="s">
        <v>949</v>
      </c>
      <c r="K90" s="5" t="s">
        <v>397</v>
      </c>
      <c r="L90" s="19">
        <v>48</v>
      </c>
      <c r="M90" s="196"/>
      <c r="N90" s="19">
        <v>41</v>
      </c>
      <c r="O90" s="73" t="s">
        <v>360</v>
      </c>
      <c r="P90" s="19" t="s">
        <v>949</v>
      </c>
      <c r="Q90" s="5" t="s">
        <v>378</v>
      </c>
      <c r="R90" s="19">
        <v>39</v>
      </c>
      <c r="S90" s="196"/>
      <c r="T90" s="19">
        <v>36</v>
      </c>
      <c r="U90" s="73" t="s">
        <v>393</v>
      </c>
      <c r="V90" s="5" t="s">
        <v>949</v>
      </c>
      <c r="W90" s="5" t="s">
        <v>399</v>
      </c>
      <c r="X90" s="19">
        <v>35</v>
      </c>
      <c r="Y90" s="196"/>
      <c r="Z90" s="5"/>
      <c r="AA90" s="5"/>
      <c r="AB90" s="19"/>
      <c r="AC90" s="19"/>
      <c r="AD90" s="19"/>
    </row>
    <row r="91" spans="1:30" ht="12.75" customHeight="1" x14ac:dyDescent="0.2">
      <c r="A91" s="173"/>
      <c r="B91" s="19">
        <v>40</v>
      </c>
      <c r="C91" s="73" t="s">
        <v>363</v>
      </c>
      <c r="D91" s="19" t="s">
        <v>949</v>
      </c>
      <c r="E91" s="5" t="s">
        <v>385</v>
      </c>
      <c r="F91" s="19">
        <v>38</v>
      </c>
      <c r="G91" s="173"/>
      <c r="H91" s="19">
        <v>26</v>
      </c>
      <c r="I91" s="73" t="s">
        <v>392</v>
      </c>
      <c r="J91" s="19" t="s">
        <v>949</v>
      </c>
      <c r="K91" s="5" t="s">
        <v>393</v>
      </c>
      <c r="L91" s="19">
        <v>25</v>
      </c>
      <c r="M91" s="196"/>
      <c r="N91" s="19">
        <v>26</v>
      </c>
      <c r="O91" s="73" t="s">
        <v>393</v>
      </c>
      <c r="P91" s="19" t="s">
        <v>949</v>
      </c>
      <c r="Q91" s="5" t="s">
        <v>360</v>
      </c>
      <c r="R91" s="19">
        <v>23</v>
      </c>
      <c r="S91" s="196"/>
      <c r="T91" s="19">
        <v>53</v>
      </c>
      <c r="U91" s="73" t="s">
        <v>382</v>
      </c>
      <c r="V91" s="5" t="s">
        <v>949</v>
      </c>
      <c r="W91" s="5" t="s">
        <v>392</v>
      </c>
      <c r="X91" s="19">
        <v>52</v>
      </c>
      <c r="Y91" s="196"/>
      <c r="Z91" s="5"/>
      <c r="AA91" s="5"/>
      <c r="AB91" s="19"/>
      <c r="AC91" s="19"/>
      <c r="AD91" s="19"/>
    </row>
    <row r="92" spans="1:30" ht="12.75" customHeight="1" x14ac:dyDescent="0.2">
      <c r="A92" s="173"/>
      <c r="B92" s="19">
        <v>39</v>
      </c>
      <c r="C92" s="73" t="s">
        <v>397</v>
      </c>
      <c r="D92" s="19" t="s">
        <v>949</v>
      </c>
      <c r="E92" s="5" t="s">
        <v>393</v>
      </c>
      <c r="F92" s="19">
        <v>38</v>
      </c>
      <c r="G92" s="173"/>
      <c r="H92" s="19">
        <v>52</v>
      </c>
      <c r="I92" s="73" t="s">
        <v>390</v>
      </c>
      <c r="J92" s="19" t="s">
        <v>949</v>
      </c>
      <c r="K92" s="5" t="s">
        <v>407</v>
      </c>
      <c r="L92" s="19">
        <v>50</v>
      </c>
      <c r="M92" s="196"/>
      <c r="N92" s="19">
        <v>41</v>
      </c>
      <c r="O92" s="73" t="s">
        <v>385</v>
      </c>
      <c r="P92" s="19" t="s">
        <v>949</v>
      </c>
      <c r="Q92" s="5" t="s">
        <v>390</v>
      </c>
      <c r="R92" s="19">
        <v>39</v>
      </c>
      <c r="S92" s="196"/>
      <c r="T92" s="19">
        <v>45</v>
      </c>
      <c r="U92" s="73" t="s">
        <v>363</v>
      </c>
      <c r="V92" s="5" t="s">
        <v>949</v>
      </c>
      <c r="W92" s="5" t="s">
        <v>370</v>
      </c>
      <c r="X92" s="19">
        <v>44</v>
      </c>
      <c r="Y92" s="196"/>
      <c r="Z92" s="5"/>
      <c r="AA92" s="5"/>
      <c r="AB92" s="19"/>
      <c r="AC92" s="19"/>
      <c r="AD92" s="19"/>
    </row>
    <row r="93" spans="1:30" ht="12.75" customHeight="1" x14ac:dyDescent="0.2">
      <c r="A93" s="173"/>
      <c r="B93" s="19">
        <v>46</v>
      </c>
      <c r="C93" s="73" t="s">
        <v>407</v>
      </c>
      <c r="D93" s="19" t="s">
        <v>949</v>
      </c>
      <c r="E93" s="5" t="s">
        <v>392</v>
      </c>
      <c r="F93" s="19">
        <v>44</v>
      </c>
      <c r="G93" s="173"/>
      <c r="H93" s="19">
        <v>51</v>
      </c>
      <c r="I93" s="73" t="s">
        <v>393</v>
      </c>
      <c r="J93" s="19" t="s">
        <v>949</v>
      </c>
      <c r="K93" s="5" t="s">
        <v>382</v>
      </c>
      <c r="L93" s="19">
        <v>48</v>
      </c>
      <c r="M93" s="196"/>
      <c r="N93" s="19">
        <v>52</v>
      </c>
      <c r="O93" s="73" t="s">
        <v>392</v>
      </c>
      <c r="P93" s="19" t="s">
        <v>949</v>
      </c>
      <c r="Q93" s="5" t="s">
        <v>397</v>
      </c>
      <c r="R93" s="19">
        <v>49</v>
      </c>
      <c r="S93" s="196"/>
      <c r="T93" s="19">
        <v>53</v>
      </c>
      <c r="U93" s="73" t="s">
        <v>385</v>
      </c>
      <c r="V93" s="5" t="s">
        <v>949</v>
      </c>
      <c r="W93" s="5" t="s">
        <v>370</v>
      </c>
      <c r="X93" s="19">
        <v>52</v>
      </c>
      <c r="Y93" s="196"/>
      <c r="Z93" s="5"/>
      <c r="AA93" s="5"/>
      <c r="AB93" s="19"/>
      <c r="AC93" s="19"/>
      <c r="AD93" s="19"/>
    </row>
    <row r="94" spans="1:30" ht="12.75" customHeight="1" x14ac:dyDescent="0.2">
      <c r="A94" s="173"/>
      <c r="B94" s="19">
        <v>48</v>
      </c>
      <c r="C94" s="73" t="s">
        <v>385</v>
      </c>
      <c r="D94" s="19" t="s">
        <v>949</v>
      </c>
      <c r="E94" s="5" t="s">
        <v>397</v>
      </c>
      <c r="F94" s="19">
        <v>45</v>
      </c>
      <c r="G94" s="173"/>
      <c r="H94" s="19">
        <v>33</v>
      </c>
      <c r="I94" s="73" t="s">
        <v>392</v>
      </c>
      <c r="J94" s="19" t="s">
        <v>949</v>
      </c>
      <c r="K94" s="5" t="s">
        <v>385</v>
      </c>
      <c r="L94" s="19">
        <v>31</v>
      </c>
      <c r="M94" s="196"/>
      <c r="N94" s="19">
        <v>39</v>
      </c>
      <c r="O94" s="73" t="s">
        <v>407</v>
      </c>
      <c r="P94" s="19" t="s">
        <v>949</v>
      </c>
      <c r="Q94" s="5" t="s">
        <v>385</v>
      </c>
      <c r="R94" s="19">
        <v>36</v>
      </c>
      <c r="S94" s="196"/>
      <c r="T94" s="19">
        <v>30</v>
      </c>
      <c r="U94" s="73" t="s">
        <v>393</v>
      </c>
      <c r="V94" s="19" t="s">
        <v>949</v>
      </c>
      <c r="W94" s="5" t="s">
        <v>363</v>
      </c>
      <c r="X94" s="19">
        <v>28</v>
      </c>
      <c r="Y94" s="196"/>
      <c r="Z94" s="5"/>
      <c r="AA94" s="5"/>
      <c r="AB94" s="19"/>
      <c r="AC94" s="19"/>
      <c r="AD94" s="19"/>
    </row>
    <row r="95" spans="1:30" ht="12.75" customHeight="1" x14ac:dyDescent="0.2">
      <c r="A95" s="173"/>
      <c r="B95" s="19">
        <v>38</v>
      </c>
      <c r="C95" s="73" t="s">
        <v>363</v>
      </c>
      <c r="D95" s="19" t="s">
        <v>949</v>
      </c>
      <c r="E95" s="5" t="s">
        <v>378</v>
      </c>
      <c r="F95" s="19">
        <v>35</v>
      </c>
      <c r="G95" s="173"/>
      <c r="H95" s="19">
        <v>31</v>
      </c>
      <c r="I95" s="73" t="s">
        <v>394</v>
      </c>
      <c r="J95" s="19" t="s">
        <v>949</v>
      </c>
      <c r="K95" s="5" t="s">
        <v>392</v>
      </c>
      <c r="L95" s="19">
        <v>30</v>
      </c>
      <c r="M95" s="196"/>
      <c r="N95" s="19">
        <v>37</v>
      </c>
      <c r="O95" s="73" t="s">
        <v>363</v>
      </c>
      <c r="P95" s="19" t="s">
        <v>949</v>
      </c>
      <c r="Q95" s="5" t="s">
        <v>407</v>
      </c>
      <c r="R95" s="19">
        <v>36</v>
      </c>
      <c r="S95" s="196"/>
      <c r="T95" s="19">
        <v>68</v>
      </c>
      <c r="U95" s="73" t="s">
        <v>360</v>
      </c>
      <c r="V95" s="19" t="s">
        <v>949</v>
      </c>
      <c r="W95" s="5" t="s">
        <v>385</v>
      </c>
      <c r="X95" s="19">
        <v>66</v>
      </c>
      <c r="Y95" s="196"/>
      <c r="Z95" s="5"/>
      <c r="AA95" s="5"/>
      <c r="AB95" s="19"/>
      <c r="AC95" s="19"/>
      <c r="AD95" s="19"/>
    </row>
    <row r="96" spans="1:30" ht="12.75" customHeight="1" x14ac:dyDescent="0.2">
      <c r="A96" s="173"/>
      <c r="B96" s="210">
        <v>54</v>
      </c>
      <c r="C96" s="211" t="s">
        <v>393</v>
      </c>
      <c r="D96" s="210" t="s">
        <v>949</v>
      </c>
      <c r="E96" s="185" t="s">
        <v>363</v>
      </c>
      <c r="F96" s="210">
        <v>52</v>
      </c>
      <c r="G96" s="173"/>
      <c r="H96" s="19">
        <v>46</v>
      </c>
      <c r="I96" s="73" t="s">
        <v>397</v>
      </c>
      <c r="J96" s="19" t="s">
        <v>949</v>
      </c>
      <c r="K96" s="5" t="s">
        <v>370</v>
      </c>
      <c r="L96" s="19">
        <v>43</v>
      </c>
      <c r="M96" s="196"/>
      <c r="N96" s="19">
        <v>60</v>
      </c>
      <c r="O96" s="73" t="s">
        <v>393</v>
      </c>
      <c r="P96" s="19" t="s">
        <v>949</v>
      </c>
      <c r="Q96" s="5" t="s">
        <v>392</v>
      </c>
      <c r="R96" s="19">
        <v>57</v>
      </c>
      <c r="S96" s="196"/>
      <c r="T96" s="19">
        <v>47</v>
      </c>
      <c r="U96" s="73" t="s">
        <v>399</v>
      </c>
      <c r="V96" s="19" t="s">
        <v>949</v>
      </c>
      <c r="W96" s="5" t="s">
        <v>385</v>
      </c>
      <c r="X96" s="19">
        <v>44</v>
      </c>
      <c r="Y96" s="196"/>
      <c r="Z96" s="5"/>
      <c r="AA96" s="5"/>
      <c r="AB96" s="19"/>
      <c r="AC96" s="19"/>
      <c r="AD96" s="19"/>
    </row>
    <row r="97" spans="1:30" ht="12.75" customHeight="1" x14ac:dyDescent="0.2">
      <c r="A97" s="173"/>
      <c r="B97" s="210"/>
      <c r="C97" s="211"/>
      <c r="D97" s="210"/>
      <c r="E97" s="185"/>
      <c r="F97" s="210"/>
      <c r="G97" s="173"/>
      <c r="H97" s="19">
        <v>42</v>
      </c>
      <c r="I97" s="73" t="s">
        <v>392</v>
      </c>
      <c r="J97" s="19" t="s">
        <v>949</v>
      </c>
      <c r="K97" s="5" t="s">
        <v>378</v>
      </c>
      <c r="L97" s="19">
        <v>41</v>
      </c>
      <c r="M97" s="196"/>
      <c r="N97" s="19">
        <v>45</v>
      </c>
      <c r="O97" s="73" t="s">
        <v>370</v>
      </c>
      <c r="P97" s="19" t="s">
        <v>949</v>
      </c>
      <c r="Q97" s="5" t="s">
        <v>385</v>
      </c>
      <c r="R97" s="19">
        <v>44</v>
      </c>
      <c r="S97" s="196"/>
      <c r="T97" s="19">
        <v>57</v>
      </c>
      <c r="U97" s="73" t="s">
        <v>397</v>
      </c>
      <c r="V97" s="19" t="s">
        <v>949</v>
      </c>
      <c r="W97" s="5" t="s">
        <v>370</v>
      </c>
      <c r="X97" s="19">
        <v>55</v>
      </c>
      <c r="Y97" s="196"/>
      <c r="Z97" s="5"/>
      <c r="AA97" s="5"/>
      <c r="AB97" s="19"/>
      <c r="AC97" s="19"/>
      <c r="AD97" s="19"/>
    </row>
    <row r="98" spans="1:30" ht="12.75" customHeight="1" x14ac:dyDescent="0.2">
      <c r="A98" s="173"/>
      <c r="B98" s="210"/>
      <c r="C98" s="211"/>
      <c r="D98" s="210"/>
      <c r="E98" s="185"/>
      <c r="F98" s="210"/>
      <c r="G98" s="173"/>
      <c r="H98" s="19">
        <v>52</v>
      </c>
      <c r="I98" s="73" t="s">
        <v>363</v>
      </c>
      <c r="J98" s="19" t="s">
        <v>949</v>
      </c>
      <c r="K98" s="5" t="s">
        <v>390</v>
      </c>
      <c r="L98" s="19">
        <v>49</v>
      </c>
      <c r="M98" s="196"/>
      <c r="N98" s="19">
        <v>30</v>
      </c>
      <c r="O98" s="73" t="s">
        <v>407</v>
      </c>
      <c r="P98" s="19" t="s">
        <v>949</v>
      </c>
      <c r="Q98" s="5" t="s">
        <v>393</v>
      </c>
      <c r="R98" s="19">
        <v>27</v>
      </c>
      <c r="S98" s="196"/>
      <c r="T98" s="19">
        <v>42</v>
      </c>
      <c r="U98" s="73" t="s">
        <v>378</v>
      </c>
      <c r="V98" s="19" t="s">
        <v>949</v>
      </c>
      <c r="W98" s="5" t="s">
        <v>399</v>
      </c>
      <c r="X98" s="19">
        <v>40</v>
      </c>
      <c r="Y98" s="196"/>
      <c r="Z98" s="5"/>
      <c r="AA98" s="5"/>
      <c r="AB98" s="19"/>
      <c r="AC98" s="19"/>
      <c r="AD98" s="19"/>
    </row>
    <row r="99" spans="1:30" ht="12.75" customHeight="1" x14ac:dyDescent="0.2">
      <c r="A99" s="173"/>
      <c r="B99" s="210"/>
      <c r="C99" s="211"/>
      <c r="D99" s="210"/>
      <c r="E99" s="185"/>
      <c r="F99" s="210"/>
      <c r="G99" s="173"/>
      <c r="H99" s="19">
        <v>41</v>
      </c>
      <c r="I99" s="73" t="s">
        <v>370</v>
      </c>
      <c r="J99" s="19" t="s">
        <v>949</v>
      </c>
      <c r="K99" s="5" t="s">
        <v>392</v>
      </c>
      <c r="L99" s="19">
        <v>40</v>
      </c>
      <c r="M99" s="196"/>
      <c r="N99" s="19">
        <v>43</v>
      </c>
      <c r="O99" s="73" t="s">
        <v>370</v>
      </c>
      <c r="P99" s="19" t="s">
        <v>949</v>
      </c>
      <c r="Q99" s="5" t="s">
        <v>397</v>
      </c>
      <c r="R99" s="19">
        <v>42</v>
      </c>
      <c r="S99" s="196"/>
      <c r="T99" s="19"/>
      <c r="U99" s="73"/>
      <c r="V99" s="19"/>
      <c r="W99" s="5"/>
      <c r="X99" s="19"/>
      <c r="Y99" s="196"/>
      <c r="Z99" s="5"/>
      <c r="AA99" s="5"/>
      <c r="AB99" s="19"/>
      <c r="AC99" s="19"/>
      <c r="AD99" s="19"/>
    </row>
    <row r="100" spans="1:30" ht="12.75" customHeight="1" x14ac:dyDescent="0.2">
      <c r="A100" s="173"/>
      <c r="B100" s="210"/>
      <c r="C100" s="211"/>
      <c r="D100" s="210"/>
      <c r="E100" s="185"/>
      <c r="F100" s="210"/>
      <c r="G100" s="173"/>
      <c r="H100" s="19">
        <v>34</v>
      </c>
      <c r="I100" s="73" t="s">
        <v>378</v>
      </c>
      <c r="J100" s="19" t="s">
        <v>949</v>
      </c>
      <c r="K100" s="5" t="s">
        <v>363</v>
      </c>
      <c r="L100" s="19">
        <v>32</v>
      </c>
      <c r="M100" s="196"/>
      <c r="N100" s="19">
        <v>51</v>
      </c>
      <c r="O100" s="73" t="s">
        <v>382</v>
      </c>
      <c r="P100" s="19" t="s">
        <v>949</v>
      </c>
      <c r="Q100" s="5" t="s">
        <v>378</v>
      </c>
      <c r="R100" s="19">
        <v>49</v>
      </c>
      <c r="S100" s="196"/>
      <c r="T100" s="19"/>
      <c r="U100" s="73"/>
      <c r="V100" s="19"/>
      <c r="W100" s="5"/>
      <c r="X100" s="19"/>
      <c r="Y100" s="196"/>
      <c r="Z100" s="5"/>
      <c r="AA100" s="5"/>
      <c r="AB100" s="19"/>
      <c r="AC100" s="19"/>
      <c r="AD100" s="19"/>
    </row>
    <row r="101" spans="1:30" ht="12.75" customHeight="1" x14ac:dyDescent="0.2">
      <c r="A101" s="173"/>
      <c r="B101" s="210"/>
      <c r="C101" s="211"/>
      <c r="D101" s="210"/>
      <c r="E101" s="185"/>
      <c r="F101" s="210"/>
      <c r="G101" s="173"/>
      <c r="H101" s="19">
        <v>47</v>
      </c>
      <c r="I101" s="73" t="s">
        <v>392</v>
      </c>
      <c r="J101" s="19" t="s">
        <v>949</v>
      </c>
      <c r="K101" s="5" t="s">
        <v>407</v>
      </c>
      <c r="L101" s="19">
        <v>44</v>
      </c>
      <c r="M101" s="196"/>
      <c r="N101" s="19">
        <v>47</v>
      </c>
      <c r="O101" s="73" t="s">
        <v>363</v>
      </c>
      <c r="P101" s="19" t="s">
        <v>949</v>
      </c>
      <c r="Q101" s="5" t="s">
        <v>714</v>
      </c>
      <c r="R101" s="19">
        <v>44</v>
      </c>
      <c r="S101" s="196"/>
      <c r="T101" s="19"/>
      <c r="U101" s="73"/>
      <c r="V101" s="19"/>
      <c r="W101" s="5"/>
      <c r="X101" s="19"/>
      <c r="Y101" s="196"/>
      <c r="Z101" s="5"/>
      <c r="AA101" s="5"/>
      <c r="AB101" s="19"/>
      <c r="AC101" s="19"/>
      <c r="AD101" s="19"/>
    </row>
    <row r="102" spans="1:30" ht="12.75" customHeight="1" x14ac:dyDescent="0.2">
      <c r="A102" s="173"/>
      <c r="B102" s="210"/>
      <c r="C102" s="211"/>
      <c r="D102" s="210"/>
      <c r="E102" s="185"/>
      <c r="F102" s="210"/>
      <c r="G102" s="173"/>
      <c r="H102" s="19">
        <v>45</v>
      </c>
      <c r="I102" s="73" t="s">
        <v>360</v>
      </c>
      <c r="J102" s="19" t="s">
        <v>949</v>
      </c>
      <c r="K102" s="5" t="s">
        <v>390</v>
      </c>
      <c r="L102" s="19">
        <v>43</v>
      </c>
      <c r="M102" s="196"/>
      <c r="N102" s="19"/>
      <c r="O102" s="73"/>
      <c r="P102" s="19"/>
      <c r="Q102" s="5"/>
      <c r="R102" s="19"/>
      <c r="S102" s="196"/>
      <c r="T102" s="19"/>
      <c r="U102" s="73"/>
      <c r="V102" s="19"/>
      <c r="W102" s="5"/>
      <c r="X102" s="19"/>
      <c r="Y102" s="196"/>
      <c r="Z102" s="5"/>
      <c r="AA102" s="5"/>
      <c r="AB102" s="19"/>
      <c r="AC102" s="19"/>
      <c r="AD102" s="19"/>
    </row>
    <row r="103" spans="1:30" ht="12.75" customHeight="1" x14ac:dyDescent="0.2">
      <c r="A103" s="173"/>
      <c r="B103" s="210"/>
      <c r="C103" s="211"/>
      <c r="D103" s="210"/>
      <c r="E103" s="185"/>
      <c r="F103" s="210"/>
      <c r="G103" s="173"/>
      <c r="H103" s="19">
        <v>47</v>
      </c>
      <c r="I103" s="73" t="s">
        <v>393</v>
      </c>
      <c r="J103" s="19" t="s">
        <v>949</v>
      </c>
      <c r="K103" s="5" t="s">
        <v>370</v>
      </c>
      <c r="L103" s="19">
        <v>46</v>
      </c>
      <c r="M103" s="196"/>
      <c r="N103" s="19"/>
      <c r="O103" s="73"/>
      <c r="P103" s="19"/>
      <c r="Q103" s="5"/>
      <c r="R103" s="19"/>
      <c r="S103" s="196"/>
      <c r="T103" s="19"/>
      <c r="U103" s="73"/>
      <c r="V103" s="19"/>
      <c r="W103" s="5"/>
      <c r="X103" s="19"/>
      <c r="Y103" s="196"/>
      <c r="Z103" s="5"/>
      <c r="AA103" s="5"/>
      <c r="AB103" s="19"/>
      <c r="AC103" s="19"/>
      <c r="AD103" s="19"/>
    </row>
    <row r="104" spans="1:30" ht="12.75" customHeight="1" x14ac:dyDescent="0.2">
      <c r="A104" s="173"/>
      <c r="B104" s="210"/>
      <c r="C104" s="211"/>
      <c r="D104" s="210"/>
      <c r="E104" s="185"/>
      <c r="F104" s="210"/>
      <c r="G104" s="173"/>
      <c r="H104" s="19">
        <v>39</v>
      </c>
      <c r="I104" s="73" t="s">
        <v>378</v>
      </c>
      <c r="J104" s="19" t="s">
        <v>949</v>
      </c>
      <c r="K104" s="5" t="s">
        <v>370</v>
      </c>
      <c r="L104" s="19">
        <v>38</v>
      </c>
      <c r="M104" s="196"/>
      <c r="N104" s="19"/>
      <c r="O104" s="73"/>
      <c r="P104" s="19"/>
      <c r="Q104" s="5"/>
      <c r="R104" s="19"/>
      <c r="S104" s="196"/>
      <c r="T104" s="19"/>
      <c r="U104" s="73"/>
      <c r="V104" s="19"/>
      <c r="W104" s="5"/>
      <c r="X104" s="19"/>
      <c r="Y104" s="196"/>
      <c r="Z104" s="5"/>
      <c r="AA104" s="5"/>
      <c r="AB104" s="19"/>
      <c r="AC104" s="19"/>
      <c r="AD104" s="19"/>
    </row>
    <row r="105" spans="1:30" ht="12.75" customHeight="1" x14ac:dyDescent="0.2">
      <c r="A105" s="173"/>
      <c r="B105" s="167" t="s">
        <v>316</v>
      </c>
      <c r="C105" s="200"/>
      <c r="D105" s="199"/>
      <c r="E105" s="173"/>
      <c r="F105" s="199"/>
      <c r="G105" s="173"/>
      <c r="H105" s="167" t="s">
        <v>317</v>
      </c>
      <c r="I105" s="200"/>
      <c r="J105" s="199"/>
      <c r="K105" s="173"/>
      <c r="L105" s="199"/>
      <c r="M105" s="196"/>
      <c r="N105" s="167" t="s">
        <v>344</v>
      </c>
      <c r="O105" s="200"/>
      <c r="P105" s="199"/>
      <c r="Q105" s="173"/>
      <c r="R105" s="199"/>
      <c r="S105" s="173"/>
      <c r="T105" s="167" t="s">
        <v>956</v>
      </c>
      <c r="U105" s="200"/>
      <c r="V105" s="199"/>
      <c r="W105" s="173"/>
      <c r="X105" s="199"/>
      <c r="Y105" s="173"/>
      <c r="Z105" s="5"/>
      <c r="AA105" s="5"/>
      <c r="AB105" s="19"/>
      <c r="AC105" s="19"/>
      <c r="AD105" s="19"/>
    </row>
    <row r="106" spans="1:30" ht="12.75" customHeight="1" x14ac:dyDescent="0.2">
      <c r="A106" s="173"/>
      <c r="B106" s="19">
        <v>41</v>
      </c>
      <c r="C106" s="73" t="s">
        <v>387</v>
      </c>
      <c r="D106" s="19" t="s">
        <v>949</v>
      </c>
      <c r="E106" s="5" t="s">
        <v>393</v>
      </c>
      <c r="F106" s="19">
        <v>39</v>
      </c>
      <c r="G106" s="173"/>
      <c r="H106" s="19">
        <v>46</v>
      </c>
      <c r="I106" s="73" t="s">
        <v>363</v>
      </c>
      <c r="J106" s="19" t="s">
        <v>949</v>
      </c>
      <c r="K106" s="5" t="s">
        <v>390</v>
      </c>
      <c r="L106" s="19">
        <v>45</v>
      </c>
      <c r="M106" s="196"/>
      <c r="N106" s="19">
        <v>37</v>
      </c>
      <c r="O106" s="73" t="s">
        <v>360</v>
      </c>
      <c r="P106" s="19" t="s">
        <v>949</v>
      </c>
      <c r="Q106" s="5" t="s">
        <v>378</v>
      </c>
      <c r="R106" s="19">
        <v>34</v>
      </c>
      <c r="S106" s="196"/>
      <c r="T106" s="19">
        <v>39</v>
      </c>
      <c r="U106" s="73" t="s">
        <v>385</v>
      </c>
      <c r="V106" s="19" t="s">
        <v>949</v>
      </c>
      <c r="W106" s="5" t="s">
        <v>390</v>
      </c>
      <c r="X106" s="19">
        <v>37</v>
      </c>
      <c r="Y106" s="196"/>
      <c r="Z106" s="5"/>
      <c r="AA106" s="5"/>
      <c r="AB106" s="19"/>
      <c r="AC106" s="19"/>
      <c r="AD106" s="19"/>
    </row>
    <row r="107" spans="1:30" ht="12.75" customHeight="1" x14ac:dyDescent="0.2">
      <c r="A107" s="173"/>
      <c r="B107" s="19">
        <v>30</v>
      </c>
      <c r="C107" s="73" t="s">
        <v>382</v>
      </c>
      <c r="D107" s="19" t="s">
        <v>949</v>
      </c>
      <c r="E107" s="5" t="s">
        <v>385</v>
      </c>
      <c r="F107" s="19">
        <v>27</v>
      </c>
      <c r="G107" s="173"/>
      <c r="H107" s="19">
        <v>55</v>
      </c>
      <c r="I107" s="73" t="s">
        <v>392</v>
      </c>
      <c r="J107" s="19" t="s">
        <v>949</v>
      </c>
      <c r="K107" s="5" t="s">
        <v>385</v>
      </c>
      <c r="L107" s="19">
        <v>52</v>
      </c>
      <c r="M107" s="196"/>
      <c r="N107" s="19">
        <v>29</v>
      </c>
      <c r="O107" s="73" t="s">
        <v>390</v>
      </c>
      <c r="P107" s="19" t="s">
        <v>949</v>
      </c>
      <c r="Q107" s="5" t="s">
        <v>382</v>
      </c>
      <c r="R107" s="19">
        <v>26</v>
      </c>
      <c r="S107" s="196"/>
      <c r="T107" s="19">
        <v>33</v>
      </c>
      <c r="U107" s="73" t="s">
        <v>407</v>
      </c>
      <c r="V107" s="19" t="s">
        <v>949</v>
      </c>
      <c r="W107" s="5" t="s">
        <v>360</v>
      </c>
      <c r="X107" s="19">
        <v>30</v>
      </c>
      <c r="Y107" s="196"/>
      <c r="Z107" s="5"/>
      <c r="AA107" s="5"/>
      <c r="AB107" s="19"/>
      <c r="AC107" s="19"/>
      <c r="AD107" s="19"/>
    </row>
    <row r="108" spans="1:30" ht="12.75" customHeight="1" x14ac:dyDescent="0.2">
      <c r="A108" s="173"/>
      <c r="B108" s="19">
        <v>48</v>
      </c>
      <c r="C108" s="73" t="s">
        <v>387</v>
      </c>
      <c r="D108" s="19" t="s">
        <v>949</v>
      </c>
      <c r="E108" s="5" t="s">
        <v>363</v>
      </c>
      <c r="F108" s="19">
        <v>46</v>
      </c>
      <c r="G108" s="173"/>
      <c r="H108" s="19">
        <v>46</v>
      </c>
      <c r="I108" s="73" t="s">
        <v>363</v>
      </c>
      <c r="J108" s="19" t="s">
        <v>949</v>
      </c>
      <c r="K108" s="5" t="s">
        <v>385</v>
      </c>
      <c r="L108" s="19">
        <v>43</v>
      </c>
      <c r="M108" s="196"/>
      <c r="N108" s="19">
        <v>42</v>
      </c>
      <c r="O108" s="73" t="s">
        <v>392</v>
      </c>
      <c r="P108" s="19" t="s">
        <v>949</v>
      </c>
      <c r="Q108" s="5" t="s">
        <v>658</v>
      </c>
      <c r="R108" s="19">
        <v>40</v>
      </c>
      <c r="S108" s="196"/>
      <c r="T108" s="19">
        <v>42</v>
      </c>
      <c r="U108" s="73" t="s">
        <v>370</v>
      </c>
      <c r="V108" s="19" t="s">
        <v>949</v>
      </c>
      <c r="W108" s="5" t="s">
        <v>385</v>
      </c>
      <c r="X108" s="19">
        <v>40</v>
      </c>
      <c r="Y108" s="196"/>
      <c r="Z108" s="5"/>
      <c r="AA108" s="5"/>
      <c r="AB108" s="19"/>
      <c r="AC108" s="19"/>
      <c r="AD108" s="19"/>
    </row>
    <row r="109" spans="1:30" ht="12.75" customHeight="1" x14ac:dyDescent="0.2">
      <c r="A109" s="173"/>
      <c r="B109" s="19">
        <v>50</v>
      </c>
      <c r="C109" s="73" t="s">
        <v>392</v>
      </c>
      <c r="D109" s="19" t="s">
        <v>949</v>
      </c>
      <c r="E109" s="5" t="s">
        <v>363</v>
      </c>
      <c r="F109" s="19">
        <v>48</v>
      </c>
      <c r="G109" s="173"/>
      <c r="H109" s="19">
        <v>52</v>
      </c>
      <c r="I109" s="73" t="s">
        <v>370</v>
      </c>
      <c r="J109" s="19" t="s">
        <v>949</v>
      </c>
      <c r="K109" s="5" t="s">
        <v>385</v>
      </c>
      <c r="L109" s="19">
        <v>51</v>
      </c>
      <c r="M109" s="196"/>
      <c r="N109" s="19">
        <v>59</v>
      </c>
      <c r="O109" s="73" t="s">
        <v>395</v>
      </c>
      <c r="P109" s="19" t="s">
        <v>949</v>
      </c>
      <c r="Q109" s="5" t="s">
        <v>363</v>
      </c>
      <c r="R109" s="19">
        <v>57</v>
      </c>
      <c r="S109" s="196"/>
      <c r="T109" s="19">
        <v>46</v>
      </c>
      <c r="U109" s="73" t="s">
        <v>382</v>
      </c>
      <c r="V109" s="19" t="s">
        <v>949</v>
      </c>
      <c r="W109" s="5" t="s">
        <v>392</v>
      </c>
      <c r="X109" s="19">
        <v>43</v>
      </c>
      <c r="Y109" s="196"/>
      <c r="Z109" s="5"/>
      <c r="AA109" s="5"/>
      <c r="AB109" s="19"/>
      <c r="AC109" s="19"/>
      <c r="AD109" s="19"/>
    </row>
    <row r="110" spans="1:30" ht="12.75" customHeight="1" x14ac:dyDescent="0.2">
      <c r="A110" s="173"/>
      <c r="B110" s="19">
        <v>38</v>
      </c>
      <c r="C110" s="73" t="s">
        <v>382</v>
      </c>
      <c r="D110" s="19" t="s">
        <v>949</v>
      </c>
      <c r="E110" s="5" t="s">
        <v>392</v>
      </c>
      <c r="F110" s="19">
        <v>37</v>
      </c>
      <c r="G110" s="173"/>
      <c r="H110" s="19">
        <v>35</v>
      </c>
      <c r="I110" s="73" t="s">
        <v>370</v>
      </c>
      <c r="J110" s="19" t="s">
        <v>949</v>
      </c>
      <c r="K110" s="5" t="s">
        <v>393</v>
      </c>
      <c r="L110" s="19">
        <v>33</v>
      </c>
      <c r="M110" s="196"/>
      <c r="N110" s="19">
        <v>39</v>
      </c>
      <c r="O110" s="73" t="s">
        <v>407</v>
      </c>
      <c r="P110" s="19" t="s">
        <v>949</v>
      </c>
      <c r="Q110" s="5" t="s">
        <v>392</v>
      </c>
      <c r="R110" s="19">
        <v>37</v>
      </c>
      <c r="S110" s="196"/>
      <c r="T110" s="19">
        <v>41</v>
      </c>
      <c r="U110" s="73" t="s">
        <v>378</v>
      </c>
      <c r="V110" s="19" t="s">
        <v>949</v>
      </c>
      <c r="W110" s="5" t="s">
        <v>370</v>
      </c>
      <c r="X110" s="19">
        <v>38</v>
      </c>
      <c r="Y110" s="196"/>
      <c r="Z110" s="5"/>
      <c r="AA110" s="5"/>
      <c r="AB110" s="19"/>
      <c r="AC110" s="19"/>
      <c r="AD110" s="19"/>
    </row>
    <row r="111" spans="1:30" x14ac:dyDescent="0.2">
      <c r="A111" s="173"/>
      <c r="B111" s="19">
        <v>58</v>
      </c>
      <c r="C111" s="73" t="s">
        <v>392</v>
      </c>
      <c r="D111" s="19" t="s">
        <v>949</v>
      </c>
      <c r="E111" s="5" t="s">
        <v>385</v>
      </c>
      <c r="F111" s="19">
        <v>56</v>
      </c>
      <c r="G111" s="173"/>
      <c r="H111" s="19">
        <v>27</v>
      </c>
      <c r="I111" s="73" t="s">
        <v>378</v>
      </c>
      <c r="J111" s="19" t="s">
        <v>949</v>
      </c>
      <c r="K111" s="5" t="s">
        <v>399</v>
      </c>
      <c r="L111" s="19">
        <v>25</v>
      </c>
      <c r="M111" s="196"/>
      <c r="N111" s="19">
        <v>33</v>
      </c>
      <c r="O111" s="73" t="s">
        <v>392</v>
      </c>
      <c r="P111" s="19" t="s">
        <v>949</v>
      </c>
      <c r="Q111" s="5" t="s">
        <v>370</v>
      </c>
      <c r="R111" s="19">
        <v>32</v>
      </c>
      <c r="S111" s="196"/>
      <c r="T111" s="19">
        <v>42</v>
      </c>
      <c r="U111" s="73" t="s">
        <v>385</v>
      </c>
      <c r="V111" s="19" t="s">
        <v>949</v>
      </c>
      <c r="W111" s="5" t="s">
        <v>407</v>
      </c>
      <c r="X111" s="19">
        <v>40</v>
      </c>
      <c r="Y111" s="196"/>
      <c r="Z111" s="5"/>
      <c r="AA111" s="5"/>
      <c r="AB111" s="19"/>
      <c r="AC111" s="19"/>
      <c r="AD111" s="19"/>
    </row>
    <row r="112" spans="1:30" x14ac:dyDescent="0.2">
      <c r="A112" s="173"/>
      <c r="B112" s="19">
        <v>32</v>
      </c>
      <c r="C112" s="73" t="s">
        <v>382</v>
      </c>
      <c r="D112" s="19" t="s">
        <v>949</v>
      </c>
      <c r="E112" s="5" t="s">
        <v>363</v>
      </c>
      <c r="F112" s="19">
        <v>31</v>
      </c>
      <c r="G112" s="173"/>
      <c r="H112" s="19">
        <v>49</v>
      </c>
      <c r="I112" s="73" t="s">
        <v>407</v>
      </c>
      <c r="J112" s="19" t="s">
        <v>949</v>
      </c>
      <c r="K112" s="5" t="s">
        <v>378</v>
      </c>
      <c r="L112" s="19">
        <v>48</v>
      </c>
      <c r="M112" s="196"/>
      <c r="N112" s="19">
        <v>63</v>
      </c>
      <c r="O112" s="73" t="s">
        <v>378</v>
      </c>
      <c r="P112" s="19" t="s">
        <v>949</v>
      </c>
      <c r="Q112" s="5" t="s">
        <v>363</v>
      </c>
      <c r="R112" s="19">
        <v>62</v>
      </c>
      <c r="S112" s="196"/>
      <c r="T112" s="19">
        <v>32</v>
      </c>
      <c r="U112" s="73" t="s">
        <v>382</v>
      </c>
      <c r="V112" s="19" t="s">
        <v>949</v>
      </c>
      <c r="W112" s="5" t="s">
        <v>395</v>
      </c>
      <c r="X112" s="19">
        <v>31</v>
      </c>
      <c r="Y112" s="196"/>
      <c r="AA112" s="5"/>
      <c r="AB112" s="19"/>
      <c r="AC112" s="19"/>
      <c r="AD112" s="19"/>
    </row>
    <row r="113" spans="1:30" x14ac:dyDescent="0.2">
      <c r="A113" s="173"/>
      <c r="B113" s="19">
        <v>33</v>
      </c>
      <c r="C113" s="73" t="s">
        <v>387</v>
      </c>
      <c r="D113" s="19" t="s">
        <v>949</v>
      </c>
      <c r="E113" s="5" t="s">
        <v>392</v>
      </c>
      <c r="F113" s="19">
        <v>31</v>
      </c>
      <c r="G113" s="173"/>
      <c r="H113" s="19">
        <v>36</v>
      </c>
      <c r="I113" s="73" t="s">
        <v>393</v>
      </c>
      <c r="J113" s="19" t="s">
        <v>949</v>
      </c>
      <c r="K113" s="5" t="s">
        <v>399</v>
      </c>
      <c r="L113" s="19">
        <v>35</v>
      </c>
      <c r="M113" s="196"/>
      <c r="N113" s="19">
        <v>55</v>
      </c>
      <c r="O113" s="73" t="s">
        <v>390</v>
      </c>
      <c r="P113" s="19" t="s">
        <v>949</v>
      </c>
      <c r="Q113" s="5" t="s">
        <v>360</v>
      </c>
      <c r="R113" s="19">
        <v>52</v>
      </c>
      <c r="S113" s="196"/>
      <c r="T113" s="19">
        <v>34</v>
      </c>
      <c r="U113" s="73" t="s">
        <v>360</v>
      </c>
      <c r="V113" s="19" t="s">
        <v>949</v>
      </c>
      <c r="W113" s="5" t="s">
        <v>395</v>
      </c>
      <c r="X113" s="19">
        <v>32</v>
      </c>
      <c r="Y113" s="196"/>
      <c r="AA113" s="5"/>
      <c r="AB113" s="19"/>
      <c r="AC113" s="19"/>
      <c r="AD113" s="19"/>
    </row>
    <row r="114" spans="1:30" x14ac:dyDescent="0.2">
      <c r="A114" s="173"/>
      <c r="B114" s="19">
        <v>40</v>
      </c>
      <c r="C114" s="73" t="s">
        <v>392</v>
      </c>
      <c r="D114" s="19" t="s">
        <v>949</v>
      </c>
      <c r="E114" s="5" t="s">
        <v>378</v>
      </c>
      <c r="F114" s="19">
        <v>38</v>
      </c>
      <c r="G114" s="173"/>
      <c r="H114" s="19">
        <v>40</v>
      </c>
      <c r="I114" s="73" t="s">
        <v>382</v>
      </c>
      <c r="J114" s="19" t="s">
        <v>949</v>
      </c>
      <c r="K114" s="5" t="s">
        <v>387</v>
      </c>
      <c r="L114" s="19">
        <v>39</v>
      </c>
      <c r="M114" s="196"/>
      <c r="N114" s="19">
        <v>51</v>
      </c>
      <c r="O114" s="73" t="s">
        <v>363</v>
      </c>
      <c r="P114" s="19" t="s">
        <v>949</v>
      </c>
      <c r="Q114" s="5" t="s">
        <v>711</v>
      </c>
      <c r="R114" s="19">
        <v>48</v>
      </c>
      <c r="S114" s="196"/>
      <c r="T114" s="19">
        <v>68</v>
      </c>
      <c r="U114" s="73" t="s">
        <v>1934</v>
      </c>
      <c r="V114" s="19" t="s">
        <v>949</v>
      </c>
      <c r="W114" s="5" t="s">
        <v>390</v>
      </c>
      <c r="X114" s="19">
        <v>65</v>
      </c>
      <c r="Y114" s="196"/>
      <c r="AA114" s="5"/>
      <c r="AB114" s="19"/>
      <c r="AC114" s="19"/>
      <c r="AD114" s="19"/>
    </row>
    <row r="115" spans="1:30" x14ac:dyDescent="0.2">
      <c r="A115" s="173"/>
      <c r="B115" s="19">
        <v>49</v>
      </c>
      <c r="C115" s="73" t="s">
        <v>385</v>
      </c>
      <c r="D115" s="19" t="s">
        <v>949</v>
      </c>
      <c r="E115" s="5" t="s">
        <v>390</v>
      </c>
      <c r="F115" s="19">
        <v>46</v>
      </c>
      <c r="G115" s="173"/>
      <c r="H115" s="19">
        <v>51</v>
      </c>
      <c r="I115" s="73" t="s">
        <v>407</v>
      </c>
      <c r="J115" s="19" t="s">
        <v>949</v>
      </c>
      <c r="K115" s="5" t="s">
        <v>360</v>
      </c>
      <c r="L115" s="19">
        <v>48</v>
      </c>
      <c r="M115" s="196"/>
      <c r="N115" s="193">
        <v>28</v>
      </c>
      <c r="O115" s="194" t="s">
        <v>370</v>
      </c>
      <c r="P115" s="193" t="s">
        <v>949</v>
      </c>
      <c r="Q115" s="180" t="s">
        <v>385</v>
      </c>
      <c r="R115" s="193">
        <v>25</v>
      </c>
      <c r="S115" s="196"/>
      <c r="T115" s="19">
        <v>35</v>
      </c>
      <c r="U115" s="73" t="s">
        <v>658</v>
      </c>
      <c r="V115" s="19" t="s">
        <v>949</v>
      </c>
      <c r="W115" s="5" t="s">
        <v>392</v>
      </c>
      <c r="X115" s="19">
        <v>34</v>
      </c>
      <c r="Y115" s="196"/>
      <c r="AA115" s="5"/>
      <c r="AB115" s="19"/>
      <c r="AC115" s="19"/>
      <c r="AD115" s="19"/>
    </row>
    <row r="116" spans="1:30" x14ac:dyDescent="0.2">
      <c r="A116" s="173"/>
      <c r="B116" s="19">
        <v>34</v>
      </c>
      <c r="C116" s="73" t="s">
        <v>378</v>
      </c>
      <c r="D116" s="19" t="s">
        <v>949</v>
      </c>
      <c r="E116" s="5" t="s">
        <v>385</v>
      </c>
      <c r="F116" s="19">
        <v>31</v>
      </c>
      <c r="G116" s="173"/>
      <c r="H116" s="19">
        <v>48</v>
      </c>
      <c r="I116" s="73" t="s">
        <v>393</v>
      </c>
      <c r="J116" s="19" t="s">
        <v>949</v>
      </c>
      <c r="K116" s="5" t="s">
        <v>387</v>
      </c>
      <c r="L116" s="19">
        <v>45</v>
      </c>
      <c r="M116" s="196"/>
      <c r="N116" s="19"/>
      <c r="O116" s="73"/>
      <c r="P116" s="19"/>
      <c r="Q116" s="5"/>
      <c r="R116" s="19"/>
      <c r="S116" s="196"/>
      <c r="T116" s="19">
        <v>39</v>
      </c>
      <c r="U116" s="73" t="s">
        <v>378</v>
      </c>
      <c r="V116" s="19" t="s">
        <v>949</v>
      </c>
      <c r="W116" s="5" t="s">
        <v>382</v>
      </c>
      <c r="X116" s="19">
        <v>37</v>
      </c>
      <c r="Y116" s="196"/>
      <c r="AA116" s="5"/>
      <c r="AB116" s="19"/>
      <c r="AC116" s="19"/>
      <c r="AD116" s="19"/>
    </row>
    <row r="117" spans="1:30" x14ac:dyDescent="0.2">
      <c r="A117" s="173"/>
      <c r="B117" s="19"/>
      <c r="C117" s="73"/>
      <c r="D117" s="19"/>
      <c r="E117" s="5"/>
      <c r="F117" s="19"/>
      <c r="G117" s="173"/>
      <c r="H117" s="19"/>
      <c r="I117" s="73"/>
      <c r="J117" s="19"/>
      <c r="K117" s="5"/>
      <c r="L117" s="19"/>
      <c r="M117" s="196"/>
      <c r="N117" s="19"/>
      <c r="O117" s="73"/>
      <c r="P117" s="19"/>
      <c r="Q117" s="5"/>
      <c r="R117" s="19"/>
      <c r="S117" s="196"/>
      <c r="T117" s="19">
        <v>26</v>
      </c>
      <c r="U117" s="73" t="s">
        <v>1934</v>
      </c>
      <c r="V117" s="19" t="s">
        <v>949</v>
      </c>
      <c r="W117" s="5" t="s">
        <v>370</v>
      </c>
      <c r="X117" s="19">
        <v>23</v>
      </c>
      <c r="Y117" s="196"/>
      <c r="AA117" s="5"/>
      <c r="AB117" s="19"/>
      <c r="AC117" s="19"/>
      <c r="AD117" s="19"/>
    </row>
    <row r="118" spans="1:30" x14ac:dyDescent="0.2">
      <c r="A118" s="173"/>
      <c r="B118" s="19"/>
      <c r="C118" s="73"/>
      <c r="D118" s="19"/>
      <c r="E118" s="5"/>
      <c r="F118" s="19"/>
      <c r="G118" s="173"/>
      <c r="H118" s="19"/>
      <c r="I118" s="73"/>
      <c r="J118" s="19"/>
      <c r="K118" s="5"/>
      <c r="L118" s="19"/>
      <c r="M118" s="196"/>
      <c r="N118" s="19"/>
      <c r="O118" s="73"/>
      <c r="P118" s="19"/>
      <c r="Q118" s="5"/>
      <c r="R118" s="19"/>
      <c r="S118" s="196"/>
      <c r="T118" s="19">
        <v>36</v>
      </c>
      <c r="U118" s="73" t="s">
        <v>392</v>
      </c>
      <c r="V118" s="19" t="s">
        <v>949</v>
      </c>
      <c r="W118" s="5" t="s">
        <v>658</v>
      </c>
      <c r="X118" s="19">
        <v>33</v>
      </c>
      <c r="Y118" s="196"/>
      <c r="AA118" s="5"/>
      <c r="AB118" s="19"/>
      <c r="AC118" s="19"/>
      <c r="AD118" s="19"/>
    </row>
    <row r="119" spans="1:30" x14ac:dyDescent="0.2">
      <c r="A119" s="173"/>
      <c r="B119" s="19"/>
      <c r="C119" s="73"/>
      <c r="D119" s="19"/>
      <c r="E119" s="5"/>
      <c r="F119" s="19"/>
      <c r="G119" s="173"/>
      <c r="H119" s="19"/>
      <c r="I119" s="73"/>
      <c r="J119" s="19"/>
      <c r="K119" s="5"/>
      <c r="L119" s="19"/>
      <c r="M119" s="196"/>
      <c r="N119" s="19"/>
      <c r="O119" s="73"/>
      <c r="P119" s="19"/>
      <c r="Q119" s="5"/>
      <c r="R119" s="19"/>
      <c r="S119" s="196"/>
      <c r="T119" s="19">
        <v>39</v>
      </c>
      <c r="U119" s="73" t="s">
        <v>1934</v>
      </c>
      <c r="V119" s="19" t="s">
        <v>949</v>
      </c>
      <c r="W119" s="5" t="s">
        <v>363</v>
      </c>
      <c r="X119" s="19">
        <v>37</v>
      </c>
      <c r="Y119" s="196"/>
      <c r="AA119" s="5"/>
      <c r="AB119" s="19"/>
      <c r="AC119" s="19"/>
      <c r="AD119" s="19"/>
    </row>
    <row r="120" spans="1:30" x14ac:dyDescent="0.2">
      <c r="A120" s="173"/>
      <c r="B120" s="19"/>
      <c r="C120" s="73"/>
      <c r="D120" s="19"/>
      <c r="E120" s="5"/>
      <c r="F120" s="19"/>
      <c r="G120" s="173"/>
      <c r="H120" s="19"/>
      <c r="I120" s="73"/>
      <c r="J120" s="19"/>
      <c r="K120" s="5"/>
      <c r="L120" s="19"/>
      <c r="M120" s="196"/>
      <c r="N120" s="19"/>
      <c r="O120" s="73"/>
      <c r="P120" s="19"/>
      <c r="Q120" s="5"/>
      <c r="R120" s="19"/>
      <c r="S120" s="196"/>
      <c r="T120" s="19">
        <v>30</v>
      </c>
      <c r="U120" s="73" t="s">
        <v>407</v>
      </c>
      <c r="V120" s="19" t="s">
        <v>949</v>
      </c>
      <c r="W120" s="5" t="s">
        <v>360</v>
      </c>
      <c r="X120" s="19">
        <v>29</v>
      </c>
      <c r="Y120" s="196"/>
      <c r="AA120" s="5"/>
      <c r="AB120" s="19"/>
      <c r="AC120" s="19"/>
      <c r="AD120" s="19"/>
    </row>
    <row r="121" spans="1:30" x14ac:dyDescent="0.2">
      <c r="A121" s="173"/>
      <c r="B121" s="19"/>
      <c r="C121" s="73"/>
      <c r="D121" s="19"/>
      <c r="E121" s="5"/>
      <c r="F121" s="19"/>
      <c r="G121" s="173"/>
      <c r="H121" s="19"/>
      <c r="I121" s="73"/>
      <c r="J121" s="19"/>
      <c r="K121" s="5"/>
      <c r="L121" s="19"/>
      <c r="M121" s="196"/>
      <c r="N121" s="19"/>
      <c r="O121" s="73"/>
      <c r="P121" s="19"/>
      <c r="Q121" s="5"/>
      <c r="R121" s="19"/>
      <c r="S121" s="196"/>
      <c r="T121" s="193">
        <v>56</v>
      </c>
      <c r="U121" s="194" t="s">
        <v>382</v>
      </c>
      <c r="V121" s="193" t="s">
        <v>949</v>
      </c>
      <c r="W121" s="180" t="s">
        <v>392</v>
      </c>
      <c r="X121" s="193">
        <v>53</v>
      </c>
      <c r="Y121" s="196"/>
      <c r="AA121" s="5"/>
      <c r="AB121" s="19"/>
      <c r="AC121" s="19"/>
      <c r="AD121" s="19"/>
    </row>
    <row r="122" spans="1:30" ht="12.75" customHeight="1" x14ac:dyDescent="0.2">
      <c r="A122" s="173"/>
      <c r="B122" s="167" t="s">
        <v>1278</v>
      </c>
      <c r="C122" s="200"/>
      <c r="D122" s="199"/>
      <c r="E122" s="173"/>
      <c r="F122" s="199"/>
      <c r="G122" s="173"/>
      <c r="H122" s="167" t="s">
        <v>1298</v>
      </c>
      <c r="I122" s="200"/>
      <c r="J122" s="199"/>
      <c r="K122" s="173"/>
      <c r="L122" s="199"/>
      <c r="M122" s="196"/>
      <c r="N122" s="167" t="s">
        <v>1299</v>
      </c>
      <c r="O122" s="200"/>
      <c r="P122" s="199"/>
      <c r="Q122" s="173"/>
      <c r="R122" s="199"/>
      <c r="S122" s="173"/>
      <c r="T122" s="167" t="s">
        <v>1995</v>
      </c>
      <c r="U122" s="200"/>
      <c r="V122" s="199"/>
      <c r="W122" s="173"/>
      <c r="X122" s="199"/>
      <c r="Y122" s="173"/>
      <c r="Z122" s="5"/>
      <c r="AA122" s="5"/>
      <c r="AB122" s="19"/>
      <c r="AC122" s="19"/>
      <c r="AD122" s="19"/>
    </row>
    <row r="123" spans="1:30" ht="12.75" customHeight="1" x14ac:dyDescent="0.2">
      <c r="A123" s="173"/>
      <c r="B123" s="19">
        <v>22</v>
      </c>
      <c r="C123" s="73" t="s">
        <v>395</v>
      </c>
      <c r="D123" s="19" t="s">
        <v>949</v>
      </c>
      <c r="E123" s="5" t="s">
        <v>382</v>
      </c>
      <c r="F123" s="19">
        <v>21</v>
      </c>
      <c r="G123" s="173"/>
      <c r="H123" s="19">
        <v>47</v>
      </c>
      <c r="I123" s="73" t="s">
        <v>378</v>
      </c>
      <c r="J123" s="19" t="s">
        <v>949</v>
      </c>
      <c r="K123" s="5" t="s">
        <v>1934</v>
      </c>
      <c r="L123" s="19">
        <v>45</v>
      </c>
      <c r="M123" s="196"/>
      <c r="N123" s="19"/>
      <c r="O123" s="73"/>
      <c r="P123" s="19"/>
      <c r="Q123" s="5"/>
      <c r="R123" s="19"/>
      <c r="S123" s="196"/>
      <c r="T123" s="19"/>
      <c r="U123" s="73"/>
      <c r="V123" s="19"/>
      <c r="W123" s="5"/>
      <c r="X123" s="19"/>
      <c r="Y123" s="196"/>
      <c r="Z123" s="5"/>
      <c r="AA123" s="5"/>
      <c r="AB123" s="19"/>
      <c r="AC123" s="19"/>
      <c r="AD123" s="19"/>
    </row>
    <row r="124" spans="1:30" ht="12.75" customHeight="1" x14ac:dyDescent="0.2">
      <c r="A124" s="173"/>
      <c r="B124" s="19">
        <v>33</v>
      </c>
      <c r="C124" s="73" t="s">
        <v>390</v>
      </c>
      <c r="D124" s="19" t="s">
        <v>949</v>
      </c>
      <c r="E124" s="5" t="s">
        <v>363</v>
      </c>
      <c r="F124" s="19">
        <v>30</v>
      </c>
      <c r="G124" s="173"/>
      <c r="H124" s="19">
        <v>50</v>
      </c>
      <c r="I124" s="73" t="s">
        <v>385</v>
      </c>
      <c r="J124" s="19" t="s">
        <v>949</v>
      </c>
      <c r="K124" s="5" t="s">
        <v>378</v>
      </c>
      <c r="L124" s="19">
        <v>47</v>
      </c>
      <c r="M124" s="196"/>
      <c r="N124" s="19"/>
      <c r="O124" s="73"/>
      <c r="P124" s="19"/>
      <c r="Q124" s="5"/>
      <c r="R124" s="19"/>
      <c r="S124" s="196"/>
      <c r="T124" s="19"/>
      <c r="U124" s="73"/>
      <c r="V124" s="19"/>
      <c r="W124" s="5"/>
      <c r="X124" s="19"/>
      <c r="Y124" s="196"/>
      <c r="Z124" s="5"/>
      <c r="AA124" s="5"/>
      <c r="AB124" s="19"/>
      <c r="AC124" s="19"/>
      <c r="AD124" s="19"/>
    </row>
    <row r="125" spans="1:30" ht="12.75" customHeight="1" x14ac:dyDescent="0.2">
      <c r="A125" s="173"/>
      <c r="B125" s="19">
        <v>41</v>
      </c>
      <c r="C125" s="73" t="s">
        <v>385</v>
      </c>
      <c r="D125" s="19" t="s">
        <v>949</v>
      </c>
      <c r="E125" s="5" t="s">
        <v>1934</v>
      </c>
      <c r="F125" s="19">
        <v>39</v>
      </c>
      <c r="G125" s="173"/>
      <c r="H125" s="19">
        <v>50</v>
      </c>
      <c r="I125" s="73" t="s">
        <v>392</v>
      </c>
      <c r="J125" s="19" t="s">
        <v>949</v>
      </c>
      <c r="K125" s="5" t="s">
        <v>1934</v>
      </c>
      <c r="L125" s="19">
        <v>48</v>
      </c>
      <c r="M125" s="196"/>
      <c r="N125" s="19"/>
      <c r="O125" s="73"/>
      <c r="P125" s="19"/>
      <c r="Q125" s="5"/>
      <c r="R125" s="19"/>
      <c r="S125" s="196"/>
      <c r="T125" s="19"/>
      <c r="U125" s="73"/>
      <c r="V125" s="19"/>
      <c r="W125" s="5"/>
      <c r="X125" s="19"/>
      <c r="Y125" s="196"/>
      <c r="Z125" s="5"/>
      <c r="AA125" s="5"/>
      <c r="AB125" s="19"/>
      <c r="AC125" s="19"/>
      <c r="AD125" s="19"/>
    </row>
    <row r="126" spans="1:30" ht="12.75" customHeight="1" x14ac:dyDescent="0.2">
      <c r="A126" s="173"/>
      <c r="B126" s="19">
        <v>38</v>
      </c>
      <c r="C126" s="73" t="s">
        <v>382</v>
      </c>
      <c r="D126" s="19" t="s">
        <v>949</v>
      </c>
      <c r="E126" s="5" t="s">
        <v>385</v>
      </c>
      <c r="F126" s="19">
        <v>37</v>
      </c>
      <c r="G126" s="173"/>
      <c r="H126" s="19">
        <v>49</v>
      </c>
      <c r="I126" s="73" t="s">
        <v>360</v>
      </c>
      <c r="J126" s="19" t="s">
        <v>949</v>
      </c>
      <c r="K126" s="5" t="s">
        <v>382</v>
      </c>
      <c r="L126" s="19">
        <v>48</v>
      </c>
      <c r="M126" s="196"/>
      <c r="N126" s="19"/>
      <c r="O126" s="73"/>
      <c r="P126" s="19"/>
      <c r="Q126" s="5"/>
      <c r="R126" s="19"/>
      <c r="S126" s="196"/>
      <c r="T126" s="19"/>
      <c r="U126" s="73"/>
      <c r="V126" s="19"/>
      <c r="W126" s="5"/>
      <c r="X126" s="19"/>
      <c r="Y126" s="196"/>
      <c r="Z126" s="5"/>
      <c r="AA126" s="5"/>
      <c r="AB126" s="19"/>
      <c r="AC126" s="19"/>
      <c r="AD126" s="19"/>
    </row>
    <row r="127" spans="1:30" ht="12.75" customHeight="1" x14ac:dyDescent="0.2">
      <c r="A127" s="173"/>
      <c r="B127" s="19">
        <v>46</v>
      </c>
      <c r="C127" s="73" t="s">
        <v>395</v>
      </c>
      <c r="D127" s="19" t="s">
        <v>949</v>
      </c>
      <c r="E127" s="5" t="s">
        <v>378</v>
      </c>
      <c r="F127" s="19">
        <v>45</v>
      </c>
      <c r="G127" s="173"/>
      <c r="H127" s="19">
        <v>49</v>
      </c>
      <c r="I127" s="73" t="s">
        <v>1934</v>
      </c>
      <c r="J127" s="19" t="s">
        <v>949</v>
      </c>
      <c r="K127" s="5" t="s">
        <v>370</v>
      </c>
      <c r="L127" s="19">
        <v>47</v>
      </c>
      <c r="M127" s="196"/>
      <c r="N127" s="19"/>
      <c r="O127" s="73"/>
      <c r="P127" s="19"/>
      <c r="Q127" s="5"/>
      <c r="R127" s="19"/>
      <c r="S127" s="196"/>
      <c r="T127" s="19"/>
      <c r="U127" s="73"/>
      <c r="V127" s="19"/>
      <c r="W127" s="5"/>
      <c r="X127" s="19"/>
      <c r="Y127" s="196"/>
      <c r="Z127" s="5"/>
      <c r="AA127" s="5"/>
      <c r="AB127" s="19"/>
      <c r="AC127" s="19"/>
      <c r="AD127" s="19"/>
    </row>
    <row r="128" spans="1:30" x14ac:dyDescent="0.2">
      <c r="A128" s="173"/>
      <c r="B128" s="19">
        <v>20</v>
      </c>
      <c r="C128" s="73" t="s">
        <v>370</v>
      </c>
      <c r="D128" s="19" t="s">
        <v>949</v>
      </c>
      <c r="E128" s="5" t="s">
        <v>395</v>
      </c>
      <c r="F128" s="19">
        <v>19</v>
      </c>
      <c r="G128" s="173"/>
      <c r="H128" s="19">
        <v>46</v>
      </c>
      <c r="I128" s="73" t="s">
        <v>392</v>
      </c>
      <c r="J128" s="19" t="s">
        <v>949</v>
      </c>
      <c r="K128" s="5" t="s">
        <v>407</v>
      </c>
      <c r="L128" s="19">
        <v>43</v>
      </c>
      <c r="M128" s="196"/>
      <c r="N128" s="19"/>
      <c r="O128" s="73"/>
      <c r="P128" s="19"/>
      <c r="Q128" s="5"/>
      <c r="R128" s="19"/>
      <c r="S128" s="196"/>
      <c r="T128" s="19"/>
      <c r="U128" s="73"/>
      <c r="V128" s="19"/>
      <c r="W128" s="5"/>
      <c r="X128" s="19"/>
      <c r="Y128" s="196"/>
      <c r="Z128" s="5"/>
      <c r="AA128" s="5"/>
      <c r="AB128" s="19"/>
      <c r="AC128" s="19"/>
      <c r="AD128" s="19"/>
    </row>
    <row r="129" spans="1:30" x14ac:dyDescent="0.2">
      <c r="A129" s="173"/>
      <c r="B129" s="19">
        <v>36</v>
      </c>
      <c r="C129" s="73" t="s">
        <v>658</v>
      </c>
      <c r="D129" s="19" t="s">
        <v>949</v>
      </c>
      <c r="E129" s="5" t="s">
        <v>392</v>
      </c>
      <c r="F129" s="19">
        <v>33</v>
      </c>
      <c r="G129" s="173"/>
      <c r="H129" s="19">
        <v>30</v>
      </c>
      <c r="I129" s="73" t="s">
        <v>382</v>
      </c>
      <c r="J129" s="19" t="s">
        <v>949</v>
      </c>
      <c r="K129" s="5" t="s">
        <v>1934</v>
      </c>
      <c r="L129" s="19">
        <v>29</v>
      </c>
      <c r="M129" s="196"/>
      <c r="N129" s="19"/>
      <c r="O129" s="73"/>
      <c r="P129" s="19"/>
      <c r="Q129" s="5"/>
      <c r="R129" s="19"/>
      <c r="S129" s="196"/>
      <c r="T129" s="19"/>
      <c r="U129" s="73"/>
      <c r="V129" s="19"/>
      <c r="W129" s="5"/>
      <c r="X129" s="19"/>
      <c r="Y129" s="196"/>
      <c r="AA129" s="5"/>
      <c r="AB129" s="19"/>
      <c r="AC129" s="19"/>
      <c r="AD129" s="19"/>
    </row>
    <row r="130" spans="1:30" x14ac:dyDescent="0.2">
      <c r="A130" s="173"/>
      <c r="B130" s="19">
        <v>34</v>
      </c>
      <c r="C130" s="73" t="s">
        <v>363</v>
      </c>
      <c r="D130" s="19" t="s">
        <v>949</v>
      </c>
      <c r="E130" s="5" t="s">
        <v>370</v>
      </c>
      <c r="F130" s="19">
        <v>31</v>
      </c>
      <c r="G130" s="173"/>
      <c r="H130" s="19">
        <v>57</v>
      </c>
      <c r="I130" s="73" t="s">
        <v>360</v>
      </c>
      <c r="J130" s="19" t="s">
        <v>949</v>
      </c>
      <c r="K130" s="5" t="s">
        <v>390</v>
      </c>
      <c r="L130" s="19">
        <v>56</v>
      </c>
      <c r="M130" s="196"/>
      <c r="N130" s="19"/>
      <c r="O130" s="73"/>
      <c r="P130" s="19"/>
      <c r="Q130" s="5"/>
      <c r="R130" s="19"/>
      <c r="S130" s="196"/>
      <c r="T130" s="19"/>
      <c r="U130" s="73"/>
      <c r="V130" s="19"/>
      <c r="W130" s="5"/>
      <c r="X130" s="19"/>
      <c r="Y130" s="196"/>
      <c r="AA130" s="5"/>
      <c r="AB130" s="19"/>
      <c r="AC130" s="19"/>
      <c r="AD130" s="19"/>
    </row>
    <row r="131" spans="1:30" x14ac:dyDescent="0.2">
      <c r="A131" s="173"/>
      <c r="B131" s="19">
        <v>27</v>
      </c>
      <c r="C131" s="73" t="s">
        <v>392</v>
      </c>
      <c r="D131" s="19" t="s">
        <v>949</v>
      </c>
      <c r="E131" s="5" t="s">
        <v>360</v>
      </c>
      <c r="F131" s="19">
        <v>26</v>
      </c>
      <c r="G131" s="173"/>
      <c r="H131" s="19">
        <v>39</v>
      </c>
      <c r="I131" s="73" t="s">
        <v>385</v>
      </c>
      <c r="J131" s="19" t="s">
        <v>949</v>
      </c>
      <c r="K131" s="5" t="s">
        <v>1934</v>
      </c>
      <c r="L131" s="19">
        <v>37</v>
      </c>
      <c r="M131" s="196"/>
      <c r="N131" s="19"/>
      <c r="O131" s="73"/>
      <c r="P131" s="19"/>
      <c r="Q131" s="5"/>
      <c r="R131" s="19"/>
      <c r="S131" s="196"/>
      <c r="T131" s="19"/>
      <c r="U131" s="73"/>
      <c r="V131" s="19"/>
      <c r="W131" s="5"/>
      <c r="X131" s="19"/>
      <c r="Y131" s="196"/>
      <c r="AA131" s="5"/>
      <c r="AB131" s="19"/>
      <c r="AC131" s="19"/>
      <c r="AD131" s="19"/>
    </row>
    <row r="132" spans="1:30" x14ac:dyDescent="0.2">
      <c r="A132" s="173"/>
      <c r="B132" s="19">
        <v>37</v>
      </c>
      <c r="C132" s="73" t="s">
        <v>390</v>
      </c>
      <c r="D132" s="19" t="s">
        <v>949</v>
      </c>
      <c r="E132" s="5" t="s">
        <v>382</v>
      </c>
      <c r="F132" s="19">
        <v>34</v>
      </c>
      <c r="G132" s="173"/>
      <c r="H132" s="19">
        <v>37</v>
      </c>
      <c r="I132" s="73" t="s">
        <v>360</v>
      </c>
      <c r="J132" s="19" t="s">
        <v>949</v>
      </c>
      <c r="K132" s="5" t="s">
        <v>1934</v>
      </c>
      <c r="L132" s="19">
        <v>35</v>
      </c>
      <c r="M132" s="196"/>
      <c r="N132" s="193"/>
      <c r="O132" s="194"/>
      <c r="P132" s="193"/>
      <c r="Q132" s="180"/>
      <c r="R132" s="193"/>
      <c r="S132" s="196"/>
      <c r="T132" s="19"/>
      <c r="U132" s="73"/>
      <c r="V132" s="19"/>
      <c r="W132" s="5"/>
      <c r="X132" s="19"/>
      <c r="Y132" s="196"/>
      <c r="AA132" s="5"/>
      <c r="AB132" s="19"/>
      <c r="AC132" s="19"/>
      <c r="AD132" s="19"/>
    </row>
    <row r="133" spans="1:30" x14ac:dyDescent="0.2">
      <c r="A133" s="173"/>
      <c r="B133" s="19">
        <v>55</v>
      </c>
      <c r="C133" s="73" t="s">
        <v>370</v>
      </c>
      <c r="D133" s="19" t="s">
        <v>949</v>
      </c>
      <c r="E133" s="5" t="s">
        <v>363</v>
      </c>
      <c r="F133" s="19">
        <v>54</v>
      </c>
      <c r="G133" s="173"/>
      <c r="H133" s="19"/>
      <c r="I133" s="73"/>
      <c r="J133" s="19"/>
      <c r="K133" s="5"/>
      <c r="L133" s="19"/>
      <c r="M133" s="196"/>
      <c r="N133" s="19"/>
      <c r="O133" s="73"/>
      <c r="P133" s="19"/>
      <c r="Q133" s="5"/>
      <c r="R133" s="19"/>
      <c r="S133" s="196"/>
      <c r="T133" s="19"/>
      <c r="U133" s="73"/>
      <c r="V133" s="19"/>
      <c r="W133" s="5"/>
      <c r="X133" s="19"/>
      <c r="Y133" s="196"/>
      <c r="AA133" s="5"/>
      <c r="AB133" s="19"/>
      <c r="AC133" s="19"/>
      <c r="AD133" s="19"/>
    </row>
    <row r="134" spans="1:30" x14ac:dyDescent="0.2">
      <c r="A134" s="173"/>
      <c r="B134" s="19">
        <v>49</v>
      </c>
      <c r="C134" s="73" t="s">
        <v>395</v>
      </c>
      <c r="D134" s="19" t="s">
        <v>949</v>
      </c>
      <c r="E134" s="5" t="s">
        <v>1934</v>
      </c>
      <c r="F134" s="19">
        <v>47</v>
      </c>
      <c r="G134" s="173"/>
      <c r="H134" s="19"/>
      <c r="I134" s="73"/>
      <c r="J134" s="19"/>
      <c r="K134" s="5"/>
      <c r="L134" s="19"/>
      <c r="M134" s="196"/>
      <c r="N134" s="19"/>
      <c r="O134" s="73"/>
      <c r="P134" s="19"/>
      <c r="Q134" s="5"/>
      <c r="R134" s="19"/>
      <c r="S134" s="196"/>
      <c r="T134" s="19"/>
      <c r="U134" s="73"/>
      <c r="V134" s="19"/>
      <c r="W134" s="5"/>
      <c r="X134" s="19"/>
      <c r="Y134" s="196"/>
      <c r="AA134" s="5"/>
      <c r="AB134" s="19"/>
      <c r="AC134" s="19"/>
      <c r="AD134" s="19"/>
    </row>
    <row r="135" spans="1:30" x14ac:dyDescent="0.2">
      <c r="A135" s="173"/>
      <c r="B135" s="193">
        <v>62</v>
      </c>
      <c r="C135" s="194" t="s">
        <v>378</v>
      </c>
      <c r="D135" s="193" t="s">
        <v>949</v>
      </c>
      <c r="E135" s="180" t="s">
        <v>382</v>
      </c>
      <c r="F135" s="193">
        <v>60</v>
      </c>
      <c r="G135" s="173"/>
      <c r="H135" s="19"/>
      <c r="I135" s="73"/>
      <c r="J135" s="19"/>
      <c r="K135" s="5"/>
      <c r="L135" s="19"/>
      <c r="M135" s="196"/>
      <c r="N135" s="19"/>
      <c r="O135" s="73"/>
      <c r="P135" s="19"/>
      <c r="Q135" s="5"/>
      <c r="R135" s="19"/>
      <c r="S135" s="196"/>
      <c r="T135" s="19"/>
      <c r="U135" s="73"/>
      <c r="V135" s="19"/>
      <c r="W135" s="5"/>
      <c r="X135" s="19"/>
      <c r="Y135" s="196"/>
      <c r="AA135" s="5"/>
      <c r="AB135" s="19"/>
      <c r="AC135" s="19"/>
      <c r="AD135" s="19"/>
    </row>
    <row r="136" spans="1:30" x14ac:dyDescent="0.2">
      <c r="A136" s="173"/>
      <c r="B136" s="199"/>
      <c r="C136" s="200"/>
      <c r="D136" s="199"/>
      <c r="E136" s="173"/>
      <c r="F136" s="199"/>
      <c r="G136" s="173"/>
      <c r="H136" s="201"/>
      <c r="I136" s="202"/>
      <c r="J136" s="201"/>
      <c r="K136" s="196"/>
      <c r="L136" s="201"/>
      <c r="M136" s="196"/>
      <c r="N136" s="201"/>
      <c r="O136" s="202"/>
      <c r="P136" s="201"/>
      <c r="Q136" s="196"/>
      <c r="R136" s="201"/>
      <c r="S136" s="196"/>
      <c r="T136" s="201"/>
      <c r="U136" s="202"/>
      <c r="V136" s="201"/>
      <c r="W136" s="196"/>
      <c r="X136" s="201"/>
      <c r="Y136" s="196"/>
      <c r="AA136" s="5"/>
      <c r="AB136" s="19"/>
      <c r="AC136" s="19"/>
      <c r="AD136" s="19"/>
    </row>
  </sheetData>
  <pageMargins left="0.25" right="0.15" top="0.5" bottom="0.5" header="0.5" footer="0.5"/>
  <pageSetup orientation="landscape" horizontalDpi="300" verticalDpi="300" r:id="rId1"/>
  <headerFooter alignWithMargins="0">
    <oddFooter>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80"/>
  <sheetViews>
    <sheetView workbookViewId="0">
      <pane xSplit="1" topLeftCell="B1" activePane="topRight" state="frozen"/>
      <selection activeCell="N33" sqref="N33"/>
      <selection pane="topRight" activeCell="A2" sqref="A2"/>
    </sheetView>
  </sheetViews>
  <sheetFormatPr defaultRowHeight="12.75" x14ac:dyDescent="0.2"/>
  <cols>
    <col min="1" max="1" width="17.7109375" style="66" bestFit="1" customWidth="1"/>
    <col min="2" max="5" width="3.7109375" style="37" customWidth="1"/>
    <col min="6" max="6" width="25.28515625" style="5" customWidth="1"/>
    <col min="7" max="7" width="4.85546875" style="209" bestFit="1" customWidth="1"/>
    <col min="8" max="8" width="11.28515625" style="19" bestFit="1" customWidth="1"/>
    <col min="9" max="9" width="7.7109375" customWidth="1"/>
    <col min="10" max="13" width="3.7109375" style="37" customWidth="1"/>
    <col min="14" max="14" width="26.7109375" style="19" bestFit="1" customWidth="1"/>
    <col min="15" max="15" width="4.85546875" style="172" bestFit="1" customWidth="1"/>
    <col min="16" max="16" width="11.28515625" style="19" bestFit="1" customWidth="1"/>
    <col min="17" max="17" width="5.5703125" style="37" customWidth="1"/>
    <col min="18" max="21" width="5.5703125" style="19" customWidth="1"/>
    <col min="22" max="22" width="11.85546875" style="172" bestFit="1" customWidth="1"/>
  </cols>
  <sheetData>
    <row r="1" spans="1:22" s="66" customFormat="1" ht="11.25" x14ac:dyDescent="0.2">
      <c r="A1" s="66" t="s">
        <v>958</v>
      </c>
      <c r="B1" s="437" t="s">
        <v>2</v>
      </c>
      <c r="C1" s="437"/>
      <c r="D1" s="437"/>
      <c r="E1" s="437"/>
      <c r="F1" s="66" t="s">
        <v>9</v>
      </c>
      <c r="G1" s="181"/>
      <c r="H1" s="66" t="s">
        <v>959</v>
      </c>
      <c r="J1" s="437" t="s">
        <v>4</v>
      </c>
      <c r="K1" s="437"/>
      <c r="L1" s="437"/>
      <c r="M1" s="437"/>
      <c r="N1" s="66" t="s">
        <v>9</v>
      </c>
      <c r="O1" s="181"/>
      <c r="P1" s="66" t="s">
        <v>959</v>
      </c>
      <c r="V1" s="181"/>
    </row>
    <row r="2" spans="1:22" s="5" customFormat="1" ht="11.25" x14ac:dyDescent="0.2">
      <c r="A2" s="66"/>
      <c r="B2" s="19" t="s">
        <v>718</v>
      </c>
      <c r="C2" s="19" t="s">
        <v>719</v>
      </c>
      <c r="D2" s="19" t="s">
        <v>720</v>
      </c>
      <c r="E2" s="19" t="s">
        <v>960</v>
      </c>
      <c r="G2" s="172"/>
      <c r="H2" s="66" t="s">
        <v>961</v>
      </c>
      <c r="J2" s="19" t="s">
        <v>718</v>
      </c>
      <c r="K2" s="19" t="s">
        <v>719</v>
      </c>
      <c r="L2" s="19" t="s">
        <v>720</v>
      </c>
      <c r="M2" s="19" t="s">
        <v>960</v>
      </c>
      <c r="N2" s="19"/>
      <c r="O2" s="172"/>
      <c r="P2" s="66" t="s">
        <v>961</v>
      </c>
      <c r="Q2" s="66"/>
      <c r="R2" s="19" t="s">
        <v>962</v>
      </c>
      <c r="S2" s="19" t="s">
        <v>963</v>
      </c>
      <c r="T2" s="19" t="s">
        <v>964</v>
      </c>
      <c r="U2" s="19" t="s">
        <v>724</v>
      </c>
      <c r="V2" s="172" t="s">
        <v>965</v>
      </c>
    </row>
    <row r="3" spans="1:22" s="67" customFormat="1" ht="11.85" customHeight="1" x14ac:dyDescent="0.2">
      <c r="A3" s="212" t="s">
        <v>966</v>
      </c>
      <c r="B3" s="19">
        <v>16</v>
      </c>
      <c r="C3" s="19">
        <v>12</v>
      </c>
      <c r="D3" s="19">
        <v>0</v>
      </c>
      <c r="E3" s="19">
        <f t="shared" ref="E3:E43" si="0">SUM(B3:D3)</f>
        <v>28</v>
      </c>
      <c r="G3" s="172">
        <f t="shared" ref="G3:G43" si="1">B3/E3</f>
        <v>0.5714285714285714</v>
      </c>
      <c r="H3" s="69"/>
      <c r="J3" s="19">
        <v>12</v>
      </c>
      <c r="K3" s="19">
        <v>16</v>
      </c>
      <c r="L3" s="19">
        <v>0</v>
      </c>
      <c r="M3" s="19">
        <f t="shared" ref="M3:M43" si="2">SUM(J3:L3)</f>
        <v>28</v>
      </c>
      <c r="N3" s="67" t="s">
        <v>967</v>
      </c>
      <c r="O3" s="172">
        <f t="shared" ref="O3:O43" si="3">J3/M3</f>
        <v>0.42857142857142855</v>
      </c>
      <c r="P3" s="69"/>
      <c r="Q3" s="69"/>
      <c r="R3" s="19">
        <f>SUM(B3,J3)</f>
        <v>28</v>
      </c>
      <c r="S3" s="19">
        <f>SUM(C3,K3)</f>
        <v>28</v>
      </c>
      <c r="T3" s="19">
        <f>SUM(D3,L3)</f>
        <v>0</v>
      </c>
      <c r="U3" s="19">
        <f>SUM(R3:T3)</f>
        <v>56</v>
      </c>
      <c r="V3" s="172">
        <f>R3/U3</f>
        <v>0.5</v>
      </c>
    </row>
    <row r="4" spans="1:22" s="67" customFormat="1" ht="11.85" customHeight="1" x14ac:dyDescent="0.2">
      <c r="A4" s="213" t="s">
        <v>968</v>
      </c>
      <c r="B4" s="19">
        <v>120</v>
      </c>
      <c r="C4" s="19">
        <v>104</v>
      </c>
      <c r="D4" s="19">
        <v>7</v>
      </c>
      <c r="E4" s="19">
        <f t="shared" si="0"/>
        <v>231</v>
      </c>
      <c r="F4" s="117" t="s">
        <v>969</v>
      </c>
      <c r="G4" s="172">
        <f t="shared" si="1"/>
        <v>0.51948051948051943</v>
      </c>
      <c r="H4" s="214" t="s">
        <v>429</v>
      </c>
      <c r="J4" s="19">
        <v>102</v>
      </c>
      <c r="K4" s="19">
        <v>126</v>
      </c>
      <c r="L4" s="19">
        <v>3</v>
      </c>
      <c r="M4" s="19">
        <f t="shared" si="2"/>
        <v>231</v>
      </c>
      <c r="O4" s="172">
        <f t="shared" si="3"/>
        <v>0.44155844155844154</v>
      </c>
      <c r="P4" s="69"/>
      <c r="Q4" s="69"/>
      <c r="R4" s="19">
        <f>SUM(B4,J4)</f>
        <v>222</v>
      </c>
      <c r="S4" s="19">
        <f>SUM(C4,K4)</f>
        <v>230</v>
      </c>
      <c r="T4" s="19">
        <f t="shared" ref="T4:T43" si="4">SUM(D4,L4)</f>
        <v>10</v>
      </c>
      <c r="U4" s="19">
        <f t="shared" ref="U4:U43" si="5">SUM(R4:T4)</f>
        <v>462</v>
      </c>
      <c r="V4" s="172">
        <f t="shared" ref="V4:V43" si="6">R4/U4</f>
        <v>0.48051948051948051</v>
      </c>
    </row>
    <row r="5" spans="1:22" s="67" customFormat="1" ht="11.85" customHeight="1" x14ac:dyDescent="0.2">
      <c r="A5" s="212" t="s">
        <v>970</v>
      </c>
      <c r="B5" s="19">
        <v>10</v>
      </c>
      <c r="C5" s="19">
        <v>11</v>
      </c>
      <c r="D5" s="19">
        <v>0</v>
      </c>
      <c r="E5" s="19">
        <f t="shared" si="0"/>
        <v>21</v>
      </c>
      <c r="G5" s="172">
        <f t="shared" si="1"/>
        <v>0.47619047619047616</v>
      </c>
      <c r="H5" s="69"/>
      <c r="J5" s="19">
        <v>16</v>
      </c>
      <c r="K5" s="19">
        <v>4</v>
      </c>
      <c r="L5" s="19">
        <v>1</v>
      </c>
      <c r="M5" s="19">
        <f t="shared" si="2"/>
        <v>21</v>
      </c>
      <c r="N5" s="67" t="s">
        <v>971</v>
      </c>
      <c r="O5" s="172">
        <f t="shared" si="3"/>
        <v>0.76190476190476186</v>
      </c>
      <c r="P5" s="69"/>
      <c r="Q5" s="69"/>
      <c r="R5" s="19">
        <f t="shared" ref="R5:S43" si="7">SUM(B5,J5)</f>
        <v>26</v>
      </c>
      <c r="S5" s="19">
        <f>SUM(C5,K5)</f>
        <v>15</v>
      </c>
      <c r="T5" s="19">
        <f t="shared" si="4"/>
        <v>1</v>
      </c>
      <c r="U5" s="19">
        <f t="shared" si="5"/>
        <v>42</v>
      </c>
      <c r="V5" s="172">
        <f t="shared" si="6"/>
        <v>0.61904761904761907</v>
      </c>
    </row>
    <row r="6" spans="1:22" s="67" customFormat="1" ht="11.85" customHeight="1" x14ac:dyDescent="0.2">
      <c r="A6" s="212" t="s">
        <v>42</v>
      </c>
      <c r="B6" s="19">
        <v>5</v>
      </c>
      <c r="C6" s="19">
        <v>9</v>
      </c>
      <c r="D6" s="19">
        <v>0</v>
      </c>
      <c r="E6" s="19">
        <f t="shared" si="0"/>
        <v>14</v>
      </c>
      <c r="G6" s="172">
        <f t="shared" si="1"/>
        <v>0.35714285714285715</v>
      </c>
      <c r="H6" s="69"/>
      <c r="J6" s="19">
        <v>8</v>
      </c>
      <c r="K6" s="19">
        <v>6</v>
      </c>
      <c r="L6" s="19">
        <v>0</v>
      </c>
      <c r="M6" s="19">
        <f t="shared" si="2"/>
        <v>14</v>
      </c>
      <c r="O6" s="172">
        <f t="shared" si="3"/>
        <v>0.5714285714285714</v>
      </c>
      <c r="P6" s="69"/>
      <c r="Q6" s="69"/>
      <c r="R6" s="19">
        <f t="shared" si="7"/>
        <v>13</v>
      </c>
      <c r="S6" s="19">
        <f t="shared" si="7"/>
        <v>15</v>
      </c>
      <c r="T6" s="19">
        <f t="shared" si="4"/>
        <v>0</v>
      </c>
      <c r="U6" s="19">
        <f t="shared" si="5"/>
        <v>28</v>
      </c>
      <c r="V6" s="172">
        <f t="shared" si="6"/>
        <v>0.4642857142857143</v>
      </c>
    </row>
    <row r="7" spans="1:22" s="67" customFormat="1" ht="11.85" customHeight="1" x14ac:dyDescent="0.2">
      <c r="A7" s="212" t="s">
        <v>44</v>
      </c>
      <c r="B7" s="19">
        <v>80</v>
      </c>
      <c r="C7" s="19">
        <v>81</v>
      </c>
      <c r="D7" s="19">
        <v>0</v>
      </c>
      <c r="E7" s="19">
        <f t="shared" si="0"/>
        <v>161</v>
      </c>
      <c r="F7" s="67" t="s">
        <v>972</v>
      </c>
      <c r="G7" s="172">
        <f t="shared" si="1"/>
        <v>0.49689440993788819</v>
      </c>
      <c r="H7" s="215" t="s">
        <v>359</v>
      </c>
      <c r="J7" s="19">
        <v>70</v>
      </c>
      <c r="K7" s="19">
        <v>89</v>
      </c>
      <c r="L7" s="19">
        <v>2</v>
      </c>
      <c r="M7" s="19">
        <f t="shared" si="2"/>
        <v>161</v>
      </c>
      <c r="N7" s="67" t="s">
        <v>973</v>
      </c>
      <c r="O7" s="172">
        <f t="shared" si="3"/>
        <v>0.43478260869565216</v>
      </c>
      <c r="P7" s="69"/>
      <c r="Q7" s="69"/>
      <c r="R7" s="19">
        <f t="shared" si="7"/>
        <v>150</v>
      </c>
      <c r="S7" s="19">
        <f t="shared" si="7"/>
        <v>170</v>
      </c>
      <c r="T7" s="19">
        <f t="shared" si="4"/>
        <v>2</v>
      </c>
      <c r="U7" s="19">
        <f t="shared" si="5"/>
        <v>322</v>
      </c>
      <c r="V7" s="172">
        <f t="shared" si="6"/>
        <v>0.46583850931677018</v>
      </c>
    </row>
    <row r="8" spans="1:22" s="67" customFormat="1" ht="11.85" customHeight="1" x14ac:dyDescent="0.2">
      <c r="A8" s="213" t="s">
        <v>974</v>
      </c>
      <c r="B8" s="19">
        <v>130</v>
      </c>
      <c r="C8" s="19">
        <v>104</v>
      </c>
      <c r="D8" s="19">
        <v>4</v>
      </c>
      <c r="E8" s="19">
        <f t="shared" si="0"/>
        <v>238</v>
      </c>
      <c r="F8" s="67" t="s">
        <v>1947</v>
      </c>
      <c r="G8" s="172">
        <f t="shared" si="1"/>
        <v>0.54621848739495793</v>
      </c>
      <c r="H8" s="215" t="s">
        <v>975</v>
      </c>
      <c r="J8" s="19">
        <v>108</v>
      </c>
      <c r="K8" s="19">
        <v>125</v>
      </c>
      <c r="L8" s="19">
        <v>5</v>
      </c>
      <c r="M8" s="19">
        <f t="shared" si="2"/>
        <v>238</v>
      </c>
      <c r="N8" s="67" t="s">
        <v>976</v>
      </c>
      <c r="O8" s="172">
        <f t="shared" si="3"/>
        <v>0.45378151260504201</v>
      </c>
      <c r="P8" s="69"/>
      <c r="Q8" s="69"/>
      <c r="R8" s="19">
        <f t="shared" si="7"/>
        <v>238</v>
      </c>
      <c r="S8" s="19">
        <f t="shared" si="7"/>
        <v>229</v>
      </c>
      <c r="T8" s="19">
        <f t="shared" si="4"/>
        <v>9</v>
      </c>
      <c r="U8" s="19">
        <f t="shared" si="5"/>
        <v>476</v>
      </c>
      <c r="V8" s="172">
        <f t="shared" si="6"/>
        <v>0.5</v>
      </c>
    </row>
    <row r="9" spans="1:22" s="67" customFormat="1" ht="11.85" customHeight="1" x14ac:dyDescent="0.2">
      <c r="A9" s="212" t="s">
        <v>977</v>
      </c>
      <c r="B9" s="19">
        <v>7</v>
      </c>
      <c r="C9" s="19">
        <v>7</v>
      </c>
      <c r="D9" s="19">
        <v>0</v>
      </c>
      <c r="E9" s="19">
        <f t="shared" si="0"/>
        <v>14</v>
      </c>
      <c r="G9" s="172">
        <f t="shared" si="1"/>
        <v>0.5</v>
      </c>
      <c r="H9" s="69"/>
      <c r="J9" s="19">
        <v>8</v>
      </c>
      <c r="K9" s="19">
        <v>6</v>
      </c>
      <c r="L9" s="19">
        <v>0</v>
      </c>
      <c r="M9" s="19">
        <f t="shared" si="2"/>
        <v>14</v>
      </c>
      <c r="O9" s="172">
        <f t="shared" si="3"/>
        <v>0.5714285714285714</v>
      </c>
      <c r="P9" s="69"/>
      <c r="Q9" s="69"/>
      <c r="R9" s="19">
        <f t="shared" si="7"/>
        <v>15</v>
      </c>
      <c r="S9" s="19">
        <f t="shared" si="7"/>
        <v>13</v>
      </c>
      <c r="T9" s="19">
        <f t="shared" si="4"/>
        <v>0</v>
      </c>
      <c r="U9" s="19">
        <f t="shared" si="5"/>
        <v>28</v>
      </c>
      <c r="V9" s="172">
        <f t="shared" si="6"/>
        <v>0.5357142857142857</v>
      </c>
    </row>
    <row r="10" spans="1:22" s="67" customFormat="1" ht="11.85" customHeight="1" x14ac:dyDescent="0.2">
      <c r="A10" s="213" t="s">
        <v>978</v>
      </c>
      <c r="B10" s="19">
        <v>130</v>
      </c>
      <c r="C10" s="19">
        <v>103</v>
      </c>
      <c r="D10" s="19">
        <v>7</v>
      </c>
      <c r="E10" s="19">
        <f t="shared" si="0"/>
        <v>240</v>
      </c>
      <c r="F10" s="67" t="s">
        <v>979</v>
      </c>
      <c r="G10" s="172">
        <f t="shared" si="1"/>
        <v>0.54166666666666663</v>
      </c>
      <c r="H10" s="216" t="s">
        <v>980</v>
      </c>
      <c r="J10" s="19">
        <v>101</v>
      </c>
      <c r="K10" s="19">
        <v>132</v>
      </c>
      <c r="L10" s="19">
        <v>5</v>
      </c>
      <c r="M10" s="19">
        <f t="shared" si="2"/>
        <v>238</v>
      </c>
      <c r="N10" s="67" t="s">
        <v>967</v>
      </c>
      <c r="O10" s="172">
        <f t="shared" si="3"/>
        <v>0.42436974789915966</v>
      </c>
      <c r="P10" s="69"/>
      <c r="Q10" s="69"/>
      <c r="R10" s="19">
        <f t="shared" si="7"/>
        <v>231</v>
      </c>
      <c r="S10" s="19">
        <f t="shared" si="7"/>
        <v>235</v>
      </c>
      <c r="T10" s="19">
        <f t="shared" si="4"/>
        <v>12</v>
      </c>
      <c r="U10" s="19">
        <f t="shared" si="5"/>
        <v>478</v>
      </c>
      <c r="V10" s="172">
        <f t="shared" si="6"/>
        <v>0.48326359832635984</v>
      </c>
    </row>
    <row r="11" spans="1:22" s="67" customFormat="1" ht="11.85" customHeight="1" x14ac:dyDescent="0.2">
      <c r="A11" s="212" t="s">
        <v>43</v>
      </c>
      <c r="B11" s="19">
        <v>11</v>
      </c>
      <c r="C11" s="19">
        <v>24</v>
      </c>
      <c r="D11" s="19">
        <v>0</v>
      </c>
      <c r="E11" s="19">
        <f t="shared" si="0"/>
        <v>35</v>
      </c>
      <c r="F11" s="67" t="s">
        <v>967</v>
      </c>
      <c r="G11" s="172">
        <f t="shared" si="1"/>
        <v>0.31428571428571428</v>
      </c>
      <c r="H11" s="214" t="s">
        <v>429</v>
      </c>
      <c r="J11" s="19">
        <v>17</v>
      </c>
      <c r="K11" s="19">
        <v>18</v>
      </c>
      <c r="L11" s="19">
        <v>0</v>
      </c>
      <c r="M11" s="19">
        <f t="shared" si="2"/>
        <v>35</v>
      </c>
      <c r="O11" s="172">
        <f t="shared" si="3"/>
        <v>0.48571428571428571</v>
      </c>
      <c r="P11" s="69"/>
      <c r="Q11" s="69"/>
      <c r="R11" s="19">
        <f t="shared" si="7"/>
        <v>28</v>
      </c>
      <c r="S11" s="19">
        <f t="shared" si="7"/>
        <v>42</v>
      </c>
      <c r="T11" s="19">
        <f t="shared" si="4"/>
        <v>0</v>
      </c>
      <c r="U11" s="19">
        <f t="shared" si="5"/>
        <v>70</v>
      </c>
      <c r="V11" s="172">
        <f t="shared" si="6"/>
        <v>0.4</v>
      </c>
    </row>
    <row r="12" spans="1:22" s="67" customFormat="1" ht="11.85" customHeight="1" x14ac:dyDescent="0.2">
      <c r="A12" s="212" t="s">
        <v>47</v>
      </c>
      <c r="B12" s="19">
        <v>1</v>
      </c>
      <c r="C12" s="19">
        <v>6</v>
      </c>
      <c r="D12" s="19">
        <v>0</v>
      </c>
      <c r="E12" s="19">
        <f t="shared" si="0"/>
        <v>7</v>
      </c>
      <c r="G12" s="172">
        <f t="shared" si="1"/>
        <v>0.14285714285714285</v>
      </c>
      <c r="H12" s="69"/>
      <c r="J12" s="19">
        <v>4</v>
      </c>
      <c r="K12" s="19">
        <v>3</v>
      </c>
      <c r="L12" s="19">
        <v>0</v>
      </c>
      <c r="M12" s="19">
        <f t="shared" si="2"/>
        <v>7</v>
      </c>
      <c r="O12" s="172">
        <f t="shared" si="3"/>
        <v>0.5714285714285714</v>
      </c>
      <c r="P12" s="69"/>
      <c r="Q12" s="69"/>
      <c r="R12" s="19">
        <f t="shared" si="7"/>
        <v>5</v>
      </c>
      <c r="S12" s="19">
        <f t="shared" si="7"/>
        <v>9</v>
      </c>
      <c r="T12" s="19">
        <f t="shared" si="4"/>
        <v>0</v>
      </c>
      <c r="U12" s="19">
        <f t="shared" si="5"/>
        <v>14</v>
      </c>
      <c r="V12" s="172">
        <f t="shared" si="6"/>
        <v>0.35714285714285715</v>
      </c>
    </row>
    <row r="13" spans="1:22" s="67" customFormat="1" ht="11.85" customHeight="1" x14ac:dyDescent="0.2">
      <c r="A13" s="213" t="s">
        <v>981</v>
      </c>
      <c r="B13" s="19">
        <v>73</v>
      </c>
      <c r="C13" s="19">
        <v>90</v>
      </c>
      <c r="D13" s="19">
        <v>5</v>
      </c>
      <c r="E13" s="19">
        <f t="shared" si="0"/>
        <v>168</v>
      </c>
      <c r="F13" s="67" t="s">
        <v>982</v>
      </c>
      <c r="G13" s="172">
        <f t="shared" si="1"/>
        <v>0.43452380952380953</v>
      </c>
      <c r="H13" s="69"/>
      <c r="J13" s="19">
        <v>65</v>
      </c>
      <c r="K13" s="19">
        <v>97</v>
      </c>
      <c r="L13" s="19">
        <v>6</v>
      </c>
      <c r="M13" s="19">
        <f t="shared" si="2"/>
        <v>168</v>
      </c>
      <c r="N13" s="417" t="s">
        <v>2002</v>
      </c>
      <c r="O13" s="172">
        <f t="shared" si="3"/>
        <v>0.38690476190476192</v>
      </c>
      <c r="P13" s="214" t="s">
        <v>429</v>
      </c>
      <c r="Q13" s="69"/>
      <c r="R13" s="19">
        <f t="shared" si="7"/>
        <v>138</v>
      </c>
      <c r="S13" s="19">
        <f t="shared" si="7"/>
        <v>187</v>
      </c>
      <c r="T13" s="19">
        <f t="shared" si="4"/>
        <v>11</v>
      </c>
      <c r="U13" s="19">
        <f t="shared" si="5"/>
        <v>336</v>
      </c>
      <c r="V13" s="172">
        <f t="shared" si="6"/>
        <v>0.4107142857142857</v>
      </c>
    </row>
    <row r="14" spans="1:22" s="67" customFormat="1" ht="11.85" customHeight="1" x14ac:dyDescent="0.2">
      <c r="A14" s="212" t="s">
        <v>56</v>
      </c>
      <c r="B14" s="19">
        <v>29</v>
      </c>
      <c r="C14" s="19">
        <v>34</v>
      </c>
      <c r="D14" s="19">
        <v>0</v>
      </c>
      <c r="E14" s="19">
        <f t="shared" si="0"/>
        <v>63</v>
      </c>
      <c r="G14" s="172">
        <f t="shared" si="1"/>
        <v>0.46031746031746029</v>
      </c>
      <c r="H14" s="69"/>
      <c r="J14" s="19">
        <v>25</v>
      </c>
      <c r="K14" s="19">
        <v>38</v>
      </c>
      <c r="L14" s="19">
        <v>0</v>
      </c>
      <c r="M14" s="19">
        <f t="shared" si="2"/>
        <v>63</v>
      </c>
      <c r="O14" s="172">
        <f t="shared" si="3"/>
        <v>0.3968253968253968</v>
      </c>
      <c r="P14" s="69"/>
      <c r="Q14" s="69"/>
      <c r="R14" s="19">
        <f t="shared" si="7"/>
        <v>54</v>
      </c>
      <c r="S14" s="19">
        <f t="shared" si="7"/>
        <v>72</v>
      </c>
      <c r="T14" s="19">
        <f t="shared" si="4"/>
        <v>0</v>
      </c>
      <c r="U14" s="19">
        <f t="shared" si="5"/>
        <v>126</v>
      </c>
      <c r="V14" s="172">
        <f t="shared" si="6"/>
        <v>0.42857142857142855</v>
      </c>
    </row>
    <row r="15" spans="1:22" s="67" customFormat="1" ht="11.85" customHeight="1" x14ac:dyDescent="0.2">
      <c r="A15" s="212" t="s">
        <v>57</v>
      </c>
      <c r="B15" s="19">
        <v>2</v>
      </c>
      <c r="C15" s="19">
        <v>5</v>
      </c>
      <c r="D15" s="19">
        <v>0</v>
      </c>
      <c r="E15" s="19">
        <f t="shared" si="0"/>
        <v>7</v>
      </c>
      <c r="G15" s="172">
        <f t="shared" si="1"/>
        <v>0.2857142857142857</v>
      </c>
      <c r="H15" s="69"/>
      <c r="J15" s="19">
        <v>1</v>
      </c>
      <c r="K15" s="19">
        <v>6</v>
      </c>
      <c r="L15" s="19">
        <v>0</v>
      </c>
      <c r="M15" s="19">
        <f t="shared" si="2"/>
        <v>7</v>
      </c>
      <c r="O15" s="172">
        <f t="shared" si="3"/>
        <v>0.14285714285714285</v>
      </c>
      <c r="P15" s="69"/>
      <c r="Q15" s="69"/>
      <c r="R15" s="19">
        <f t="shared" si="7"/>
        <v>3</v>
      </c>
      <c r="S15" s="19">
        <f t="shared" si="7"/>
        <v>11</v>
      </c>
      <c r="T15" s="19">
        <f t="shared" si="4"/>
        <v>0</v>
      </c>
      <c r="U15" s="19">
        <f t="shared" si="5"/>
        <v>14</v>
      </c>
      <c r="V15" s="172">
        <f t="shared" si="6"/>
        <v>0.21428571428571427</v>
      </c>
    </row>
    <row r="16" spans="1:22" s="67" customFormat="1" ht="11.85" customHeight="1" x14ac:dyDescent="0.2">
      <c r="A16" s="212" t="s">
        <v>983</v>
      </c>
      <c r="B16" s="19">
        <v>35</v>
      </c>
      <c r="C16" s="19">
        <v>26</v>
      </c>
      <c r="D16" s="19">
        <v>2</v>
      </c>
      <c r="E16" s="19">
        <f t="shared" si="0"/>
        <v>63</v>
      </c>
      <c r="G16" s="172">
        <f t="shared" si="1"/>
        <v>0.55555555555555558</v>
      </c>
      <c r="H16" s="69"/>
      <c r="J16" s="19">
        <v>34</v>
      </c>
      <c r="K16" s="19">
        <v>28</v>
      </c>
      <c r="L16" s="19">
        <v>1</v>
      </c>
      <c r="M16" s="19">
        <f t="shared" si="2"/>
        <v>63</v>
      </c>
      <c r="O16" s="172">
        <f t="shared" si="3"/>
        <v>0.53968253968253965</v>
      </c>
      <c r="P16" s="69"/>
      <c r="Q16" s="69"/>
      <c r="R16" s="19">
        <f t="shared" si="7"/>
        <v>69</v>
      </c>
      <c r="S16" s="19">
        <f t="shared" si="7"/>
        <v>54</v>
      </c>
      <c r="T16" s="19">
        <f t="shared" si="4"/>
        <v>3</v>
      </c>
      <c r="U16" s="19">
        <f t="shared" si="5"/>
        <v>126</v>
      </c>
      <c r="V16" s="172">
        <f t="shared" si="6"/>
        <v>0.54761904761904767</v>
      </c>
    </row>
    <row r="17" spans="1:22" s="67" customFormat="1" ht="11.85" customHeight="1" x14ac:dyDescent="0.2">
      <c r="A17" s="212" t="s">
        <v>984</v>
      </c>
      <c r="B17" s="19">
        <v>45</v>
      </c>
      <c r="C17" s="19">
        <v>32</v>
      </c>
      <c r="D17" s="19">
        <v>0</v>
      </c>
      <c r="E17" s="19">
        <f t="shared" si="0"/>
        <v>77</v>
      </c>
      <c r="G17" s="172">
        <f t="shared" si="1"/>
        <v>0.58441558441558439</v>
      </c>
      <c r="H17" s="69"/>
      <c r="J17" s="19">
        <v>39</v>
      </c>
      <c r="K17" s="19">
        <v>36</v>
      </c>
      <c r="L17" s="19">
        <v>2</v>
      </c>
      <c r="M17" s="19">
        <f t="shared" si="2"/>
        <v>77</v>
      </c>
      <c r="N17" s="67" t="s">
        <v>972</v>
      </c>
      <c r="O17" s="172">
        <f t="shared" si="3"/>
        <v>0.50649350649350644</v>
      </c>
      <c r="P17" s="69"/>
      <c r="Q17" s="69"/>
      <c r="R17" s="19">
        <f t="shared" si="7"/>
        <v>84</v>
      </c>
      <c r="S17" s="19">
        <f t="shared" si="7"/>
        <v>68</v>
      </c>
      <c r="T17" s="19">
        <f t="shared" si="4"/>
        <v>2</v>
      </c>
      <c r="U17" s="19">
        <f t="shared" si="5"/>
        <v>154</v>
      </c>
      <c r="V17" s="172">
        <f t="shared" si="6"/>
        <v>0.54545454545454541</v>
      </c>
    </row>
    <row r="18" spans="1:22" s="67" customFormat="1" ht="11.85" customHeight="1" x14ac:dyDescent="0.2">
      <c r="A18" s="212" t="s">
        <v>985</v>
      </c>
      <c r="B18" s="19">
        <v>1</v>
      </c>
      <c r="C18" s="19">
        <v>6</v>
      </c>
      <c r="D18" s="19">
        <v>0</v>
      </c>
      <c r="E18" s="19">
        <f t="shared" si="0"/>
        <v>7</v>
      </c>
      <c r="G18" s="172">
        <f t="shared" si="1"/>
        <v>0.14285714285714285</v>
      </c>
      <c r="H18" s="69"/>
      <c r="J18" s="19">
        <v>5</v>
      </c>
      <c r="K18" s="19">
        <v>2</v>
      </c>
      <c r="L18" s="19">
        <v>0</v>
      </c>
      <c r="M18" s="19">
        <f t="shared" si="2"/>
        <v>7</v>
      </c>
      <c r="O18" s="172">
        <f t="shared" si="3"/>
        <v>0.7142857142857143</v>
      </c>
      <c r="P18" s="69"/>
      <c r="Q18" s="69"/>
      <c r="R18" s="19">
        <f t="shared" si="7"/>
        <v>6</v>
      </c>
      <c r="S18" s="19">
        <f t="shared" si="7"/>
        <v>8</v>
      </c>
      <c r="T18" s="19">
        <f t="shared" si="4"/>
        <v>0</v>
      </c>
      <c r="U18" s="19">
        <f t="shared" si="5"/>
        <v>14</v>
      </c>
      <c r="V18" s="172">
        <f t="shared" si="6"/>
        <v>0.42857142857142855</v>
      </c>
    </row>
    <row r="19" spans="1:22" s="67" customFormat="1" ht="11.85" customHeight="1" x14ac:dyDescent="0.2">
      <c r="A19" s="212" t="s">
        <v>986</v>
      </c>
      <c r="B19" s="19">
        <v>11</v>
      </c>
      <c r="C19" s="19">
        <v>31</v>
      </c>
      <c r="D19" s="19">
        <v>0</v>
      </c>
      <c r="E19" s="19">
        <f t="shared" si="0"/>
        <v>42</v>
      </c>
      <c r="F19" s="218" t="s">
        <v>987</v>
      </c>
      <c r="G19" s="172">
        <f t="shared" si="1"/>
        <v>0.26190476190476192</v>
      </c>
      <c r="H19" s="214" t="s">
        <v>429</v>
      </c>
      <c r="J19" s="19">
        <v>13</v>
      </c>
      <c r="K19" s="19">
        <v>28</v>
      </c>
      <c r="L19" s="19">
        <v>1</v>
      </c>
      <c r="M19" s="19">
        <f t="shared" si="2"/>
        <v>42</v>
      </c>
      <c r="N19" s="67" t="s">
        <v>967</v>
      </c>
      <c r="O19" s="172">
        <f t="shared" si="3"/>
        <v>0.30952380952380953</v>
      </c>
      <c r="P19" s="214" t="s">
        <v>429</v>
      </c>
      <c r="Q19" s="69"/>
      <c r="R19" s="19">
        <f t="shared" si="7"/>
        <v>24</v>
      </c>
      <c r="S19" s="19">
        <f t="shared" si="7"/>
        <v>59</v>
      </c>
      <c r="T19" s="19">
        <f t="shared" si="4"/>
        <v>1</v>
      </c>
      <c r="U19" s="19">
        <f t="shared" si="5"/>
        <v>84</v>
      </c>
      <c r="V19" s="172">
        <f t="shared" si="6"/>
        <v>0.2857142857142857</v>
      </c>
    </row>
    <row r="20" spans="1:22" s="67" customFormat="1" ht="11.85" customHeight="1" x14ac:dyDescent="0.2">
      <c r="A20" s="212" t="s">
        <v>988</v>
      </c>
      <c r="B20" s="19">
        <v>24</v>
      </c>
      <c r="C20" s="19">
        <v>30</v>
      </c>
      <c r="D20" s="19">
        <v>2</v>
      </c>
      <c r="E20" s="19">
        <f t="shared" si="0"/>
        <v>56</v>
      </c>
      <c r="G20" s="172">
        <f t="shared" si="1"/>
        <v>0.42857142857142855</v>
      </c>
      <c r="H20" s="69"/>
      <c r="J20" s="19">
        <v>23</v>
      </c>
      <c r="K20" s="19">
        <v>32</v>
      </c>
      <c r="L20" s="19">
        <v>1</v>
      </c>
      <c r="M20" s="19">
        <f t="shared" si="2"/>
        <v>56</v>
      </c>
      <c r="O20" s="172">
        <f t="shared" si="3"/>
        <v>0.4107142857142857</v>
      </c>
      <c r="P20" s="69"/>
      <c r="Q20" s="69"/>
      <c r="R20" s="19">
        <f t="shared" si="7"/>
        <v>47</v>
      </c>
      <c r="S20" s="19">
        <f t="shared" si="7"/>
        <v>62</v>
      </c>
      <c r="T20" s="19">
        <f t="shared" si="4"/>
        <v>3</v>
      </c>
      <c r="U20" s="19">
        <f t="shared" si="5"/>
        <v>112</v>
      </c>
      <c r="V20" s="172">
        <f t="shared" si="6"/>
        <v>0.41964285714285715</v>
      </c>
    </row>
    <row r="21" spans="1:22" s="67" customFormat="1" ht="11.85" customHeight="1" x14ac:dyDescent="0.2">
      <c r="A21" s="212" t="s">
        <v>989</v>
      </c>
      <c r="B21" s="19">
        <v>17</v>
      </c>
      <c r="C21" s="19">
        <v>4</v>
      </c>
      <c r="D21" s="19">
        <v>0</v>
      </c>
      <c r="E21" s="19">
        <f t="shared" si="0"/>
        <v>21</v>
      </c>
      <c r="F21" s="67" t="s">
        <v>976</v>
      </c>
      <c r="G21" s="172">
        <f t="shared" si="1"/>
        <v>0.80952380952380953</v>
      </c>
      <c r="H21" s="215" t="s">
        <v>359</v>
      </c>
      <c r="J21" s="19">
        <v>8</v>
      </c>
      <c r="K21" s="19">
        <v>13</v>
      </c>
      <c r="L21" s="19">
        <v>0</v>
      </c>
      <c r="M21" s="19">
        <f t="shared" si="2"/>
        <v>21</v>
      </c>
      <c r="O21" s="172">
        <f t="shared" si="3"/>
        <v>0.38095238095238093</v>
      </c>
      <c r="P21" s="69"/>
      <c r="Q21" s="69"/>
      <c r="R21" s="19">
        <f t="shared" si="7"/>
        <v>25</v>
      </c>
      <c r="S21" s="19">
        <f t="shared" si="7"/>
        <v>17</v>
      </c>
      <c r="T21" s="19">
        <f t="shared" si="4"/>
        <v>0</v>
      </c>
      <c r="U21" s="19">
        <f t="shared" si="5"/>
        <v>42</v>
      </c>
      <c r="V21" s="172">
        <f t="shared" si="6"/>
        <v>0.59523809523809523</v>
      </c>
    </row>
    <row r="22" spans="1:22" s="67" customFormat="1" ht="11.85" customHeight="1" x14ac:dyDescent="0.2">
      <c r="A22" s="212" t="s">
        <v>72</v>
      </c>
      <c r="B22" s="19">
        <v>8</v>
      </c>
      <c r="C22" s="19">
        <v>6</v>
      </c>
      <c r="D22" s="19">
        <v>0</v>
      </c>
      <c r="E22" s="19">
        <f t="shared" si="0"/>
        <v>14</v>
      </c>
      <c r="G22" s="172">
        <f t="shared" si="1"/>
        <v>0.5714285714285714</v>
      </c>
      <c r="H22" s="69"/>
      <c r="J22" s="19">
        <v>4</v>
      </c>
      <c r="K22" s="19">
        <v>10</v>
      </c>
      <c r="L22" s="19">
        <v>0</v>
      </c>
      <c r="M22" s="19">
        <f t="shared" si="2"/>
        <v>14</v>
      </c>
      <c r="O22" s="172">
        <f t="shared" si="3"/>
        <v>0.2857142857142857</v>
      </c>
      <c r="P22" s="69"/>
      <c r="Q22" s="69"/>
      <c r="R22" s="19">
        <f t="shared" si="7"/>
        <v>12</v>
      </c>
      <c r="S22" s="19">
        <f t="shared" si="7"/>
        <v>16</v>
      </c>
      <c r="T22" s="19">
        <f t="shared" si="4"/>
        <v>0</v>
      </c>
      <c r="U22" s="19">
        <f t="shared" si="5"/>
        <v>28</v>
      </c>
      <c r="V22" s="172">
        <f t="shared" si="6"/>
        <v>0.42857142857142855</v>
      </c>
    </row>
    <row r="23" spans="1:22" s="67" customFormat="1" ht="11.85" customHeight="1" x14ac:dyDescent="0.2">
      <c r="A23" s="212" t="s">
        <v>990</v>
      </c>
      <c r="B23" s="19">
        <v>20</v>
      </c>
      <c r="C23" s="19">
        <v>15</v>
      </c>
      <c r="D23" s="19">
        <v>0</v>
      </c>
      <c r="E23" s="19">
        <f t="shared" si="0"/>
        <v>35</v>
      </c>
      <c r="G23" s="172">
        <f t="shared" si="1"/>
        <v>0.5714285714285714</v>
      </c>
      <c r="H23" s="69"/>
      <c r="J23" s="19">
        <v>18</v>
      </c>
      <c r="K23" s="19">
        <v>16</v>
      </c>
      <c r="L23" s="19">
        <v>1</v>
      </c>
      <c r="M23" s="19">
        <f t="shared" si="2"/>
        <v>35</v>
      </c>
      <c r="N23" s="67" t="s">
        <v>991</v>
      </c>
      <c r="O23" s="172">
        <f t="shared" si="3"/>
        <v>0.51428571428571423</v>
      </c>
      <c r="P23" s="69"/>
      <c r="Q23" s="69"/>
      <c r="R23" s="19">
        <f t="shared" si="7"/>
        <v>38</v>
      </c>
      <c r="S23" s="19">
        <f t="shared" si="7"/>
        <v>31</v>
      </c>
      <c r="T23" s="19">
        <f t="shared" si="4"/>
        <v>1</v>
      </c>
      <c r="U23" s="19">
        <f t="shared" si="5"/>
        <v>70</v>
      </c>
      <c r="V23" s="172">
        <f t="shared" si="6"/>
        <v>0.54285714285714282</v>
      </c>
    </row>
    <row r="24" spans="1:22" s="67" customFormat="1" ht="11.85" customHeight="1" x14ac:dyDescent="0.2">
      <c r="A24" s="212" t="s">
        <v>992</v>
      </c>
      <c r="B24" s="19">
        <v>33</v>
      </c>
      <c r="C24" s="19">
        <v>14</v>
      </c>
      <c r="D24" s="19">
        <v>2</v>
      </c>
      <c r="E24" s="19">
        <f t="shared" si="0"/>
        <v>49</v>
      </c>
      <c r="F24" s="67" t="s">
        <v>993</v>
      </c>
      <c r="G24" s="223">
        <f t="shared" si="1"/>
        <v>0.67346938775510201</v>
      </c>
      <c r="H24" s="69"/>
      <c r="J24" s="19">
        <v>26</v>
      </c>
      <c r="K24" s="19">
        <v>22</v>
      </c>
      <c r="L24" s="19">
        <v>1</v>
      </c>
      <c r="M24" s="19">
        <f t="shared" si="2"/>
        <v>49</v>
      </c>
      <c r="O24" s="172">
        <f t="shared" si="3"/>
        <v>0.53061224489795922</v>
      </c>
      <c r="P24" s="69"/>
      <c r="Q24" s="69"/>
      <c r="R24" s="19">
        <f t="shared" si="7"/>
        <v>59</v>
      </c>
      <c r="S24" s="19">
        <f t="shared" si="7"/>
        <v>36</v>
      </c>
      <c r="T24" s="19">
        <f t="shared" si="4"/>
        <v>3</v>
      </c>
      <c r="U24" s="19">
        <f t="shared" si="5"/>
        <v>98</v>
      </c>
      <c r="V24" s="219">
        <f t="shared" si="6"/>
        <v>0.60204081632653061</v>
      </c>
    </row>
    <row r="25" spans="1:22" s="67" customFormat="1" ht="11.85" customHeight="1" x14ac:dyDescent="0.2">
      <c r="A25" s="213" t="s">
        <v>994</v>
      </c>
      <c r="B25" s="19">
        <v>107</v>
      </c>
      <c r="C25" s="19">
        <v>79</v>
      </c>
      <c r="D25" s="19">
        <v>3</v>
      </c>
      <c r="E25" s="19">
        <f t="shared" si="0"/>
        <v>189</v>
      </c>
      <c r="F25" s="67" t="s">
        <v>995</v>
      </c>
      <c r="G25" s="172">
        <f t="shared" si="1"/>
        <v>0.56613756613756616</v>
      </c>
      <c r="H25" s="69"/>
      <c r="J25" s="19">
        <v>95</v>
      </c>
      <c r="K25" s="19">
        <v>90</v>
      </c>
      <c r="L25" s="19">
        <v>4</v>
      </c>
      <c r="M25" s="19">
        <f t="shared" si="2"/>
        <v>189</v>
      </c>
      <c r="O25" s="172">
        <f t="shared" si="3"/>
        <v>0.50264550264550267</v>
      </c>
      <c r="P25" s="69"/>
      <c r="Q25" s="69"/>
      <c r="R25" s="19">
        <f t="shared" si="7"/>
        <v>202</v>
      </c>
      <c r="S25" s="19">
        <f t="shared" si="7"/>
        <v>169</v>
      </c>
      <c r="T25" s="19">
        <f t="shared" si="4"/>
        <v>7</v>
      </c>
      <c r="U25" s="19">
        <f t="shared" si="5"/>
        <v>378</v>
      </c>
      <c r="V25" s="172">
        <f t="shared" si="6"/>
        <v>0.53439153439153442</v>
      </c>
    </row>
    <row r="26" spans="1:22" s="67" customFormat="1" ht="11.85" customHeight="1" x14ac:dyDescent="0.2">
      <c r="A26" s="212" t="s">
        <v>996</v>
      </c>
      <c r="B26" s="19">
        <v>73</v>
      </c>
      <c r="C26" s="19">
        <v>34</v>
      </c>
      <c r="D26" s="19">
        <v>5</v>
      </c>
      <c r="E26" s="19">
        <f t="shared" si="0"/>
        <v>112</v>
      </c>
      <c r="F26" s="67" t="s">
        <v>971</v>
      </c>
      <c r="G26" s="172">
        <f t="shared" si="1"/>
        <v>0.6517857142857143</v>
      </c>
      <c r="H26" s="69"/>
      <c r="J26" s="19">
        <v>53</v>
      </c>
      <c r="K26" s="19">
        <v>58</v>
      </c>
      <c r="L26" s="19">
        <v>1</v>
      </c>
      <c r="M26" s="19">
        <f t="shared" si="2"/>
        <v>112</v>
      </c>
      <c r="O26" s="172">
        <f t="shared" si="3"/>
        <v>0.4732142857142857</v>
      </c>
      <c r="P26" s="69"/>
      <c r="Q26" s="69"/>
      <c r="R26" s="19">
        <f t="shared" si="7"/>
        <v>126</v>
      </c>
      <c r="S26" s="19">
        <f t="shared" si="7"/>
        <v>92</v>
      </c>
      <c r="T26" s="19">
        <f t="shared" si="4"/>
        <v>6</v>
      </c>
      <c r="U26" s="19">
        <f t="shared" si="5"/>
        <v>224</v>
      </c>
      <c r="V26" s="172">
        <f t="shared" si="6"/>
        <v>0.5625</v>
      </c>
    </row>
    <row r="27" spans="1:22" s="67" customFormat="1" ht="11.85" customHeight="1" x14ac:dyDescent="0.2">
      <c r="A27" s="212" t="s">
        <v>997</v>
      </c>
      <c r="B27" s="19">
        <v>69</v>
      </c>
      <c r="C27" s="19">
        <v>55</v>
      </c>
      <c r="D27" s="19">
        <v>2</v>
      </c>
      <c r="E27" s="19">
        <f t="shared" si="0"/>
        <v>126</v>
      </c>
      <c r="F27" s="67" t="s">
        <v>998</v>
      </c>
      <c r="G27" s="172">
        <f t="shared" si="1"/>
        <v>0.54761904761904767</v>
      </c>
      <c r="H27" s="220" t="s">
        <v>980</v>
      </c>
      <c r="J27" s="19">
        <v>55</v>
      </c>
      <c r="K27" s="19">
        <v>68</v>
      </c>
      <c r="L27" s="19">
        <v>3</v>
      </c>
      <c r="M27" s="19">
        <f t="shared" si="2"/>
        <v>126</v>
      </c>
      <c r="N27" s="67" t="s">
        <v>967</v>
      </c>
      <c r="O27" s="172">
        <f t="shared" si="3"/>
        <v>0.43650793650793651</v>
      </c>
      <c r="P27" s="69"/>
      <c r="Q27" s="69"/>
      <c r="R27" s="19">
        <f t="shared" si="7"/>
        <v>124</v>
      </c>
      <c r="S27" s="19">
        <f t="shared" si="7"/>
        <v>123</v>
      </c>
      <c r="T27" s="19">
        <f t="shared" si="4"/>
        <v>5</v>
      </c>
      <c r="U27" s="19">
        <f t="shared" si="5"/>
        <v>252</v>
      </c>
      <c r="V27" s="172">
        <f t="shared" si="6"/>
        <v>0.49206349206349204</v>
      </c>
    </row>
    <row r="28" spans="1:22" s="67" customFormat="1" ht="11.85" customHeight="1" x14ac:dyDescent="0.2">
      <c r="A28" s="212" t="s">
        <v>999</v>
      </c>
      <c r="B28" s="19">
        <v>27</v>
      </c>
      <c r="C28" s="19">
        <v>21</v>
      </c>
      <c r="D28" s="19">
        <v>1</v>
      </c>
      <c r="E28" s="19">
        <f t="shared" si="0"/>
        <v>49</v>
      </c>
      <c r="G28" s="172">
        <f t="shared" si="1"/>
        <v>0.55102040816326525</v>
      </c>
      <c r="J28" s="19">
        <v>21</v>
      </c>
      <c r="K28" s="19">
        <v>28</v>
      </c>
      <c r="L28" s="19">
        <v>0</v>
      </c>
      <c r="M28" s="19">
        <f t="shared" si="2"/>
        <v>49</v>
      </c>
      <c r="N28" s="67" t="s">
        <v>991</v>
      </c>
      <c r="O28" s="172">
        <f t="shared" si="3"/>
        <v>0.42857142857142855</v>
      </c>
      <c r="P28" s="216" t="s">
        <v>980</v>
      </c>
      <c r="Q28" s="69"/>
      <c r="R28" s="19">
        <f t="shared" si="7"/>
        <v>48</v>
      </c>
      <c r="S28" s="19">
        <f t="shared" si="7"/>
        <v>49</v>
      </c>
      <c r="T28" s="19">
        <f t="shared" si="4"/>
        <v>1</v>
      </c>
      <c r="U28" s="19">
        <f t="shared" si="5"/>
        <v>98</v>
      </c>
      <c r="V28" s="172">
        <f t="shared" si="6"/>
        <v>0.48979591836734693</v>
      </c>
    </row>
    <row r="29" spans="1:22" s="67" customFormat="1" ht="11.85" customHeight="1" x14ac:dyDescent="0.2">
      <c r="A29" s="212" t="s">
        <v>88</v>
      </c>
      <c r="B29" s="19">
        <v>1</v>
      </c>
      <c r="C29" s="19">
        <v>4</v>
      </c>
      <c r="D29" s="19">
        <v>2</v>
      </c>
      <c r="E29" s="19">
        <f t="shared" si="0"/>
        <v>7</v>
      </c>
      <c r="G29" s="172">
        <f t="shared" si="1"/>
        <v>0.14285714285714285</v>
      </c>
      <c r="H29" s="69"/>
      <c r="J29" s="19">
        <v>2</v>
      </c>
      <c r="K29" s="19">
        <v>3</v>
      </c>
      <c r="L29" s="19">
        <v>2</v>
      </c>
      <c r="M29" s="19">
        <f t="shared" si="2"/>
        <v>7</v>
      </c>
      <c r="O29" s="172">
        <f t="shared" si="3"/>
        <v>0.2857142857142857</v>
      </c>
      <c r="P29" s="69"/>
      <c r="Q29" s="69"/>
      <c r="R29" s="19">
        <f t="shared" si="7"/>
        <v>3</v>
      </c>
      <c r="S29" s="19">
        <f t="shared" si="7"/>
        <v>7</v>
      </c>
      <c r="T29" s="19">
        <f t="shared" si="4"/>
        <v>4</v>
      </c>
      <c r="U29" s="19">
        <f t="shared" si="5"/>
        <v>14</v>
      </c>
      <c r="V29" s="172">
        <f t="shared" si="6"/>
        <v>0.21428571428571427</v>
      </c>
    </row>
    <row r="30" spans="1:22" s="67" customFormat="1" ht="11.85" customHeight="1" x14ac:dyDescent="0.2">
      <c r="A30" s="212" t="s">
        <v>1000</v>
      </c>
      <c r="B30" s="19">
        <v>38</v>
      </c>
      <c r="C30" s="19">
        <v>32</v>
      </c>
      <c r="D30" s="19">
        <v>0</v>
      </c>
      <c r="E30" s="19">
        <f t="shared" si="0"/>
        <v>70</v>
      </c>
      <c r="G30" s="172">
        <f t="shared" si="1"/>
        <v>0.54285714285714282</v>
      </c>
      <c r="H30" s="69"/>
      <c r="J30" s="19">
        <v>40</v>
      </c>
      <c r="K30" s="19">
        <v>29</v>
      </c>
      <c r="L30" s="19">
        <v>1</v>
      </c>
      <c r="M30" s="19">
        <f t="shared" si="2"/>
        <v>70</v>
      </c>
      <c r="N30" s="67" t="s">
        <v>1001</v>
      </c>
      <c r="O30" s="219">
        <f t="shared" si="3"/>
        <v>0.5714285714285714</v>
      </c>
      <c r="P30" s="69"/>
      <c r="Q30" s="69"/>
      <c r="R30" s="19">
        <f t="shared" si="7"/>
        <v>78</v>
      </c>
      <c r="S30" s="19">
        <f t="shared" si="7"/>
        <v>61</v>
      </c>
      <c r="T30" s="19">
        <f t="shared" si="4"/>
        <v>1</v>
      </c>
      <c r="U30" s="19">
        <f t="shared" si="5"/>
        <v>140</v>
      </c>
      <c r="V30" s="172">
        <f t="shared" si="6"/>
        <v>0.55714285714285716</v>
      </c>
    </row>
    <row r="31" spans="1:22" s="221" customFormat="1" ht="11.85" customHeight="1" x14ac:dyDescent="0.2">
      <c r="A31" s="212" t="s">
        <v>90</v>
      </c>
      <c r="B31" s="19">
        <v>12</v>
      </c>
      <c r="C31" s="19">
        <v>23</v>
      </c>
      <c r="D31" s="19">
        <v>0</v>
      </c>
      <c r="E31" s="19">
        <f t="shared" si="0"/>
        <v>35</v>
      </c>
      <c r="F31" s="67" t="s">
        <v>1002</v>
      </c>
      <c r="G31" s="172">
        <f t="shared" si="1"/>
        <v>0.34285714285714286</v>
      </c>
      <c r="H31" s="69"/>
      <c r="J31" s="19">
        <v>14</v>
      </c>
      <c r="K31" s="19">
        <v>21</v>
      </c>
      <c r="L31" s="19">
        <v>0</v>
      </c>
      <c r="M31" s="19">
        <f t="shared" si="2"/>
        <v>35</v>
      </c>
      <c r="N31" s="69"/>
      <c r="O31" s="172">
        <f t="shared" si="3"/>
        <v>0.4</v>
      </c>
      <c r="P31" s="69"/>
      <c r="Q31" s="69"/>
      <c r="R31" s="19">
        <f t="shared" si="7"/>
        <v>26</v>
      </c>
      <c r="S31" s="19">
        <f t="shared" si="7"/>
        <v>44</v>
      </c>
      <c r="T31" s="19">
        <f t="shared" si="4"/>
        <v>0</v>
      </c>
      <c r="U31" s="19">
        <f t="shared" si="5"/>
        <v>70</v>
      </c>
      <c r="V31" s="172">
        <f t="shared" si="6"/>
        <v>0.37142857142857144</v>
      </c>
    </row>
    <row r="32" spans="1:22" s="221" customFormat="1" ht="11.85" customHeight="1" x14ac:dyDescent="0.2">
      <c r="A32" s="213" t="s">
        <v>1003</v>
      </c>
      <c r="B32" s="19">
        <v>73</v>
      </c>
      <c r="C32" s="19">
        <v>57</v>
      </c>
      <c r="D32" s="19">
        <v>3</v>
      </c>
      <c r="E32" s="19">
        <f t="shared" si="0"/>
        <v>133</v>
      </c>
      <c r="F32" s="67" t="s">
        <v>971</v>
      </c>
      <c r="G32" s="172">
        <f t="shared" si="1"/>
        <v>0.54887218045112784</v>
      </c>
      <c r="H32" s="69"/>
      <c r="J32" s="19">
        <v>61</v>
      </c>
      <c r="K32" s="19">
        <v>69</v>
      </c>
      <c r="L32" s="19">
        <v>3</v>
      </c>
      <c r="M32" s="19">
        <f t="shared" si="2"/>
        <v>133</v>
      </c>
      <c r="N32" s="74" t="s">
        <v>1002</v>
      </c>
      <c r="O32" s="172">
        <f t="shared" si="3"/>
        <v>0.45864661654135336</v>
      </c>
      <c r="P32" s="69"/>
      <c r="Q32" s="69"/>
      <c r="R32" s="19">
        <f t="shared" si="7"/>
        <v>134</v>
      </c>
      <c r="S32" s="19">
        <f t="shared" si="7"/>
        <v>126</v>
      </c>
      <c r="T32" s="19">
        <f t="shared" si="4"/>
        <v>6</v>
      </c>
      <c r="U32" s="19">
        <f t="shared" si="5"/>
        <v>266</v>
      </c>
      <c r="V32" s="172">
        <f t="shared" si="6"/>
        <v>0.50375939849624063</v>
      </c>
    </row>
    <row r="33" spans="1:22" s="221" customFormat="1" ht="11.85" customHeight="1" x14ac:dyDescent="0.2">
      <c r="A33" s="213" t="s">
        <v>1004</v>
      </c>
      <c r="B33" s="19">
        <v>74</v>
      </c>
      <c r="C33" s="19">
        <v>50</v>
      </c>
      <c r="D33" s="19">
        <v>2</v>
      </c>
      <c r="E33" s="19">
        <f t="shared" si="0"/>
        <v>126</v>
      </c>
      <c r="F33" s="217" t="s">
        <v>1005</v>
      </c>
      <c r="G33" s="172">
        <f t="shared" si="1"/>
        <v>0.58730158730158732</v>
      </c>
      <c r="H33" s="215" t="s">
        <v>359</v>
      </c>
      <c r="J33" s="19">
        <v>55</v>
      </c>
      <c r="K33" s="19">
        <v>70</v>
      </c>
      <c r="L33" s="19">
        <v>1</v>
      </c>
      <c r="M33" s="19">
        <f t="shared" si="2"/>
        <v>126</v>
      </c>
      <c r="N33" s="69"/>
      <c r="O33" s="172">
        <f t="shared" si="3"/>
        <v>0.43650793650793651</v>
      </c>
      <c r="P33" s="69"/>
      <c r="Q33" s="69"/>
      <c r="R33" s="19">
        <f t="shared" si="7"/>
        <v>129</v>
      </c>
      <c r="S33" s="19">
        <f t="shared" si="7"/>
        <v>120</v>
      </c>
      <c r="T33" s="19">
        <f t="shared" si="4"/>
        <v>3</v>
      </c>
      <c r="U33" s="19">
        <f t="shared" si="5"/>
        <v>252</v>
      </c>
      <c r="V33" s="172">
        <f t="shared" si="6"/>
        <v>0.51190476190476186</v>
      </c>
    </row>
    <row r="34" spans="1:22" s="221" customFormat="1" ht="11.85" customHeight="1" x14ac:dyDescent="0.2">
      <c r="A34" s="213" t="s">
        <v>1006</v>
      </c>
      <c r="B34" s="19">
        <v>68</v>
      </c>
      <c r="C34" s="19">
        <v>49</v>
      </c>
      <c r="D34" s="19">
        <v>2</v>
      </c>
      <c r="E34" s="19">
        <f t="shared" si="0"/>
        <v>119</v>
      </c>
      <c r="F34" s="67" t="s">
        <v>1948</v>
      </c>
      <c r="G34" s="172">
        <f t="shared" si="1"/>
        <v>0.5714285714285714</v>
      </c>
      <c r="H34" s="215" t="s">
        <v>975</v>
      </c>
      <c r="J34" s="19">
        <v>60</v>
      </c>
      <c r="K34" s="19">
        <v>57</v>
      </c>
      <c r="L34" s="19">
        <v>2</v>
      </c>
      <c r="M34" s="19">
        <f t="shared" si="2"/>
        <v>119</v>
      </c>
      <c r="N34" s="69"/>
      <c r="O34" s="172">
        <f t="shared" si="3"/>
        <v>0.50420168067226889</v>
      </c>
      <c r="P34" s="69"/>
      <c r="Q34" s="69"/>
      <c r="R34" s="19">
        <f t="shared" si="7"/>
        <v>128</v>
      </c>
      <c r="S34" s="19">
        <f t="shared" si="7"/>
        <v>106</v>
      </c>
      <c r="T34" s="19">
        <f t="shared" si="4"/>
        <v>4</v>
      </c>
      <c r="U34" s="19">
        <f t="shared" si="5"/>
        <v>238</v>
      </c>
      <c r="V34" s="172">
        <f t="shared" si="6"/>
        <v>0.53781512605042014</v>
      </c>
    </row>
    <row r="35" spans="1:22" s="221" customFormat="1" ht="11.85" customHeight="1" x14ac:dyDescent="0.2">
      <c r="A35" s="212" t="s">
        <v>1007</v>
      </c>
      <c r="B35" s="19">
        <v>23</v>
      </c>
      <c r="C35" s="19">
        <v>18</v>
      </c>
      <c r="D35" s="19">
        <v>1</v>
      </c>
      <c r="E35" s="19">
        <f t="shared" si="0"/>
        <v>42</v>
      </c>
      <c r="F35" s="67" t="s">
        <v>993</v>
      </c>
      <c r="G35" s="172">
        <f t="shared" si="1"/>
        <v>0.54761904761904767</v>
      </c>
      <c r="H35" s="69"/>
      <c r="J35" s="19">
        <v>16</v>
      </c>
      <c r="K35" s="19">
        <v>23</v>
      </c>
      <c r="L35" s="19">
        <v>3</v>
      </c>
      <c r="M35" s="19">
        <f t="shared" si="2"/>
        <v>42</v>
      </c>
      <c r="N35" s="69"/>
      <c r="O35" s="172">
        <f t="shared" si="3"/>
        <v>0.38095238095238093</v>
      </c>
      <c r="P35" s="69"/>
      <c r="Q35" s="222"/>
      <c r="R35" s="19">
        <f t="shared" si="7"/>
        <v>39</v>
      </c>
      <c r="S35" s="19">
        <f t="shared" si="7"/>
        <v>41</v>
      </c>
      <c r="T35" s="19">
        <f t="shared" si="4"/>
        <v>4</v>
      </c>
      <c r="U35" s="19">
        <f t="shared" si="5"/>
        <v>84</v>
      </c>
      <c r="V35" s="172">
        <f t="shared" si="6"/>
        <v>0.4642857142857143</v>
      </c>
    </row>
    <row r="36" spans="1:22" s="221" customFormat="1" ht="11.85" customHeight="1" x14ac:dyDescent="0.2">
      <c r="A36" s="213" t="s">
        <v>1008</v>
      </c>
      <c r="B36" s="19">
        <v>51</v>
      </c>
      <c r="C36" s="19">
        <v>26</v>
      </c>
      <c r="D36" s="19">
        <v>0</v>
      </c>
      <c r="E36" s="19">
        <f t="shared" si="0"/>
        <v>77</v>
      </c>
      <c r="F36" s="67" t="s">
        <v>971</v>
      </c>
      <c r="G36" s="172">
        <f t="shared" si="1"/>
        <v>0.66233766233766234</v>
      </c>
      <c r="H36" s="69"/>
      <c r="J36" s="19">
        <v>32</v>
      </c>
      <c r="K36" s="19">
        <v>44</v>
      </c>
      <c r="L36" s="19">
        <v>1</v>
      </c>
      <c r="M36" s="19">
        <f t="shared" si="2"/>
        <v>77</v>
      </c>
      <c r="N36" s="69"/>
      <c r="O36" s="172">
        <f t="shared" si="3"/>
        <v>0.41558441558441561</v>
      </c>
      <c r="P36" s="69"/>
      <c r="Q36" s="222"/>
      <c r="R36" s="19">
        <f t="shared" si="7"/>
        <v>83</v>
      </c>
      <c r="S36" s="19">
        <f t="shared" si="7"/>
        <v>70</v>
      </c>
      <c r="T36" s="19">
        <f t="shared" si="4"/>
        <v>1</v>
      </c>
      <c r="U36" s="19">
        <f t="shared" si="5"/>
        <v>154</v>
      </c>
      <c r="V36" s="172">
        <f t="shared" si="6"/>
        <v>0.53896103896103897</v>
      </c>
    </row>
    <row r="37" spans="1:22" s="221" customFormat="1" ht="11.85" customHeight="1" x14ac:dyDescent="0.2">
      <c r="A37" s="212" t="s">
        <v>1009</v>
      </c>
      <c r="B37" s="19">
        <v>23</v>
      </c>
      <c r="C37" s="19">
        <v>18</v>
      </c>
      <c r="D37" s="19">
        <v>1</v>
      </c>
      <c r="E37" s="19">
        <f t="shared" si="0"/>
        <v>42</v>
      </c>
      <c r="F37" s="67"/>
      <c r="G37" s="172">
        <f t="shared" si="1"/>
        <v>0.54761904761904767</v>
      </c>
      <c r="H37" s="69"/>
      <c r="J37" s="19">
        <v>16</v>
      </c>
      <c r="K37" s="19">
        <v>25</v>
      </c>
      <c r="L37" s="19">
        <v>1</v>
      </c>
      <c r="M37" s="19">
        <f t="shared" si="2"/>
        <v>42</v>
      </c>
      <c r="N37" s="74" t="s">
        <v>967</v>
      </c>
      <c r="O37" s="172">
        <f t="shared" si="3"/>
        <v>0.38095238095238093</v>
      </c>
      <c r="P37" s="69"/>
      <c r="Q37" s="222"/>
      <c r="R37" s="19">
        <f t="shared" si="7"/>
        <v>39</v>
      </c>
      <c r="S37" s="19">
        <f t="shared" si="7"/>
        <v>43</v>
      </c>
      <c r="T37" s="19">
        <f t="shared" si="4"/>
        <v>2</v>
      </c>
      <c r="U37" s="19">
        <f t="shared" si="5"/>
        <v>84</v>
      </c>
      <c r="V37" s="172">
        <f t="shared" si="6"/>
        <v>0.4642857142857143</v>
      </c>
    </row>
    <row r="38" spans="1:22" ht="11.85" customHeight="1" x14ac:dyDescent="0.2">
      <c r="A38" s="66" t="s">
        <v>100</v>
      </c>
      <c r="B38" s="19">
        <v>3</v>
      </c>
      <c r="C38" s="19">
        <v>4</v>
      </c>
      <c r="D38" s="19">
        <v>0</v>
      </c>
      <c r="E38" s="19">
        <f t="shared" si="0"/>
        <v>7</v>
      </c>
      <c r="G38" s="172">
        <f t="shared" si="1"/>
        <v>0.42857142857142855</v>
      </c>
      <c r="J38" s="19">
        <v>4</v>
      </c>
      <c r="K38" s="19">
        <v>2</v>
      </c>
      <c r="L38" s="19">
        <v>1</v>
      </c>
      <c r="M38" s="19">
        <f t="shared" si="2"/>
        <v>7</v>
      </c>
      <c r="N38" s="69"/>
      <c r="O38" s="172">
        <f t="shared" si="3"/>
        <v>0.5714285714285714</v>
      </c>
      <c r="R38" s="19">
        <f t="shared" si="7"/>
        <v>7</v>
      </c>
      <c r="S38" s="19">
        <f t="shared" si="7"/>
        <v>6</v>
      </c>
      <c r="T38" s="19">
        <f t="shared" si="4"/>
        <v>1</v>
      </c>
      <c r="U38" s="19">
        <f t="shared" si="5"/>
        <v>14</v>
      </c>
      <c r="V38" s="172">
        <f t="shared" si="6"/>
        <v>0.5</v>
      </c>
    </row>
    <row r="39" spans="1:22" ht="11.85" customHeight="1" x14ac:dyDescent="0.2">
      <c r="A39" s="66" t="s">
        <v>101</v>
      </c>
      <c r="B39" s="19">
        <v>7</v>
      </c>
      <c r="C39" s="19">
        <v>14</v>
      </c>
      <c r="D39" s="19">
        <v>0</v>
      </c>
      <c r="E39" s="19">
        <f t="shared" si="0"/>
        <v>21</v>
      </c>
      <c r="G39" s="172">
        <f t="shared" si="1"/>
        <v>0.33333333333333331</v>
      </c>
      <c r="J39" s="19">
        <v>5</v>
      </c>
      <c r="K39" s="19">
        <v>15</v>
      </c>
      <c r="L39" s="19">
        <v>1</v>
      </c>
      <c r="M39" s="19">
        <f t="shared" si="2"/>
        <v>21</v>
      </c>
      <c r="N39" s="74" t="s">
        <v>967</v>
      </c>
      <c r="O39" s="172">
        <f t="shared" si="3"/>
        <v>0.23809523809523808</v>
      </c>
      <c r="P39" s="224" t="s">
        <v>429</v>
      </c>
      <c r="R39" s="19">
        <f t="shared" si="7"/>
        <v>12</v>
      </c>
      <c r="S39" s="19">
        <f t="shared" si="7"/>
        <v>29</v>
      </c>
      <c r="T39" s="19">
        <f t="shared" si="4"/>
        <v>1</v>
      </c>
      <c r="U39" s="19">
        <f t="shared" si="5"/>
        <v>42</v>
      </c>
      <c r="V39" s="172">
        <f t="shared" si="6"/>
        <v>0.2857142857142857</v>
      </c>
    </row>
    <row r="40" spans="1:22" ht="11.85" customHeight="1" x14ac:dyDescent="0.2">
      <c r="A40" s="186" t="s">
        <v>1010</v>
      </c>
      <c r="B40" s="19">
        <v>18</v>
      </c>
      <c r="C40" s="19">
        <v>10</v>
      </c>
      <c r="D40" s="19">
        <v>0</v>
      </c>
      <c r="E40" s="19">
        <f t="shared" si="0"/>
        <v>28</v>
      </c>
      <c r="G40" s="172">
        <f t="shared" si="1"/>
        <v>0.6428571428571429</v>
      </c>
      <c r="J40" s="19">
        <v>11</v>
      </c>
      <c r="K40" s="19">
        <v>17</v>
      </c>
      <c r="L40" s="19">
        <v>0</v>
      </c>
      <c r="M40" s="19">
        <f t="shared" si="2"/>
        <v>28</v>
      </c>
      <c r="N40" s="69"/>
      <c r="O40" s="172">
        <f t="shared" si="3"/>
        <v>0.39285714285714285</v>
      </c>
      <c r="R40" s="19">
        <f t="shared" si="7"/>
        <v>29</v>
      </c>
      <c r="S40" s="19">
        <f t="shared" si="7"/>
        <v>27</v>
      </c>
      <c r="T40" s="19">
        <f t="shared" si="4"/>
        <v>0</v>
      </c>
      <c r="U40" s="19">
        <f t="shared" si="5"/>
        <v>56</v>
      </c>
      <c r="V40" s="172">
        <f t="shared" si="6"/>
        <v>0.5178571428571429</v>
      </c>
    </row>
    <row r="41" spans="1:22" ht="11.85" customHeight="1" x14ac:dyDescent="0.2">
      <c r="A41" s="186" t="s">
        <v>1011</v>
      </c>
      <c r="B41" s="19">
        <v>14</v>
      </c>
      <c r="C41" s="19">
        <v>12</v>
      </c>
      <c r="D41" s="19">
        <v>2</v>
      </c>
      <c r="E41" s="19">
        <f t="shared" si="0"/>
        <v>28</v>
      </c>
      <c r="G41" s="172">
        <f t="shared" si="1"/>
        <v>0.5</v>
      </c>
      <c r="J41" s="19">
        <v>13</v>
      </c>
      <c r="K41" s="19">
        <v>15</v>
      </c>
      <c r="L41" s="19">
        <v>0</v>
      </c>
      <c r="M41" s="19">
        <f t="shared" si="2"/>
        <v>28</v>
      </c>
      <c r="N41" s="69"/>
      <c r="O41" s="172">
        <f t="shared" si="3"/>
        <v>0.4642857142857143</v>
      </c>
      <c r="R41" s="19">
        <f t="shared" si="7"/>
        <v>27</v>
      </c>
      <c r="S41" s="19">
        <f t="shared" si="7"/>
        <v>27</v>
      </c>
      <c r="T41" s="19">
        <f t="shared" si="4"/>
        <v>2</v>
      </c>
      <c r="U41" s="19">
        <f t="shared" si="5"/>
        <v>56</v>
      </c>
      <c r="V41" s="172">
        <f t="shared" si="6"/>
        <v>0.48214285714285715</v>
      </c>
    </row>
    <row r="42" spans="1:22" s="5" customFormat="1" ht="11.85" customHeight="1" x14ac:dyDescent="0.2">
      <c r="A42" s="66" t="s">
        <v>103</v>
      </c>
      <c r="B42" s="19">
        <v>3</v>
      </c>
      <c r="C42" s="19">
        <v>4</v>
      </c>
      <c r="D42" s="19">
        <v>0</v>
      </c>
      <c r="E42" s="19">
        <f t="shared" si="0"/>
        <v>7</v>
      </c>
      <c r="G42" s="172">
        <f t="shared" si="1"/>
        <v>0.42857142857142855</v>
      </c>
      <c r="H42" s="19"/>
      <c r="J42" s="19">
        <v>2</v>
      </c>
      <c r="K42" s="19">
        <v>5</v>
      </c>
      <c r="L42" s="19">
        <v>0</v>
      </c>
      <c r="M42" s="19">
        <f t="shared" si="2"/>
        <v>7</v>
      </c>
      <c r="O42" s="172">
        <f t="shared" si="3"/>
        <v>0.2857142857142857</v>
      </c>
      <c r="P42" s="19"/>
      <c r="Q42" s="19"/>
      <c r="R42" s="19">
        <f t="shared" si="7"/>
        <v>5</v>
      </c>
      <c r="S42" s="19">
        <f t="shared" si="7"/>
        <v>9</v>
      </c>
      <c r="T42" s="19">
        <f t="shared" si="4"/>
        <v>0</v>
      </c>
      <c r="U42" s="19">
        <f t="shared" si="5"/>
        <v>14</v>
      </c>
      <c r="V42" s="172">
        <f t="shared" si="6"/>
        <v>0.35714285714285715</v>
      </c>
    </row>
    <row r="43" spans="1:22" s="5" customFormat="1" ht="11.85" customHeight="1" x14ac:dyDescent="0.2">
      <c r="A43" s="186" t="s">
        <v>1939</v>
      </c>
      <c r="B43" s="19">
        <v>10</v>
      </c>
      <c r="C43" s="19">
        <v>11</v>
      </c>
      <c r="D43" s="19">
        <v>0</v>
      </c>
      <c r="E43" s="19">
        <f t="shared" si="0"/>
        <v>21</v>
      </c>
      <c r="G43" s="172">
        <f t="shared" si="1"/>
        <v>0.47619047619047616</v>
      </c>
      <c r="H43" s="19"/>
      <c r="J43" s="19">
        <v>10</v>
      </c>
      <c r="K43" s="19">
        <v>11</v>
      </c>
      <c r="L43" s="19">
        <v>0</v>
      </c>
      <c r="M43" s="19">
        <f t="shared" si="2"/>
        <v>21</v>
      </c>
      <c r="O43" s="172">
        <f t="shared" si="3"/>
        <v>0.47619047619047616</v>
      </c>
      <c r="P43" s="19"/>
      <c r="Q43" s="19"/>
      <c r="R43" s="19">
        <f t="shared" si="7"/>
        <v>20</v>
      </c>
      <c r="S43" s="19">
        <f t="shared" si="7"/>
        <v>22</v>
      </c>
      <c r="T43" s="19">
        <f t="shared" si="4"/>
        <v>0</v>
      </c>
      <c r="U43" s="19">
        <f t="shared" si="5"/>
        <v>42</v>
      </c>
      <c r="V43" s="172">
        <f t="shared" si="6"/>
        <v>0.47619047619047616</v>
      </c>
    </row>
    <row r="44" spans="1:22" ht="11.85" customHeight="1" x14ac:dyDescent="0.2"/>
    <row r="45" spans="1:22" ht="11.85" customHeight="1" x14ac:dyDescent="0.2"/>
    <row r="46" spans="1:22" ht="11.85" customHeight="1" x14ac:dyDescent="0.2">
      <c r="N46" s="19" t="s">
        <v>1012</v>
      </c>
    </row>
    <row r="47" spans="1:22" ht="11.85" customHeight="1" x14ac:dyDescent="0.2"/>
    <row r="48" spans="1:22" ht="11.85" customHeight="1" x14ac:dyDescent="0.2"/>
    <row r="49" ht="11.85" customHeight="1" x14ac:dyDescent="0.2"/>
    <row r="50" ht="11.85" customHeight="1" x14ac:dyDescent="0.2"/>
    <row r="51" ht="11.85" customHeight="1" x14ac:dyDescent="0.2"/>
    <row r="52" ht="11.85" customHeight="1" x14ac:dyDescent="0.2"/>
    <row r="53" ht="11.85" customHeight="1" x14ac:dyDescent="0.2"/>
    <row r="54" ht="11.85" customHeight="1" x14ac:dyDescent="0.2"/>
    <row r="55" ht="11.85" customHeight="1" x14ac:dyDescent="0.2"/>
    <row r="56" ht="11.85" customHeight="1" x14ac:dyDescent="0.2"/>
    <row r="57" ht="11.85" customHeight="1" x14ac:dyDescent="0.2"/>
    <row r="58" ht="11.85" customHeight="1" x14ac:dyDescent="0.2"/>
    <row r="59" ht="11.85" customHeight="1" x14ac:dyDescent="0.2"/>
    <row r="60" ht="11.85" customHeight="1" x14ac:dyDescent="0.2"/>
    <row r="61" ht="11.85" customHeight="1" x14ac:dyDescent="0.2"/>
    <row r="62" ht="11.85" customHeight="1" x14ac:dyDescent="0.2"/>
    <row r="63" ht="11.85" customHeight="1" x14ac:dyDescent="0.2"/>
    <row r="64" ht="11.85" customHeight="1" x14ac:dyDescent="0.2"/>
    <row r="65" ht="11.85" customHeight="1" x14ac:dyDescent="0.2"/>
    <row r="66" ht="11.85" customHeight="1" x14ac:dyDescent="0.2"/>
    <row r="67" ht="11.85" customHeight="1" x14ac:dyDescent="0.2"/>
    <row r="68" ht="11.85" customHeight="1" x14ac:dyDescent="0.2"/>
    <row r="69" ht="11.85" customHeight="1" x14ac:dyDescent="0.2"/>
    <row r="70" ht="11.85" customHeight="1" x14ac:dyDescent="0.2"/>
    <row r="71" ht="11.85" customHeight="1" x14ac:dyDescent="0.2"/>
    <row r="72" ht="11.85" customHeight="1" x14ac:dyDescent="0.2"/>
    <row r="73" ht="11.85" customHeight="1" x14ac:dyDescent="0.2"/>
    <row r="74" ht="11.85" customHeight="1" x14ac:dyDescent="0.2"/>
    <row r="75" ht="11.85" customHeight="1" x14ac:dyDescent="0.2"/>
    <row r="76" ht="11.85" customHeight="1" x14ac:dyDescent="0.2"/>
    <row r="77" ht="11.85" customHeight="1" x14ac:dyDescent="0.2"/>
    <row r="78" ht="11.85" customHeight="1" x14ac:dyDescent="0.2"/>
    <row r="79" ht="11.85" customHeight="1" x14ac:dyDescent="0.2"/>
    <row r="80" ht="11.85" customHeight="1" x14ac:dyDescent="0.2"/>
  </sheetData>
  <mergeCells count="2">
    <mergeCell ref="B1:E1"/>
    <mergeCell ref="J1:M1"/>
  </mergeCells>
  <printOptions gridLines="1"/>
  <pageMargins left="0.5" right="0.5" top="1" bottom="1" header="0.5" footer="0.5"/>
  <pageSetup orientation="landscape" horizontalDpi="4294967293" verticalDpi="4294967293" r:id="rId1"/>
  <headerFooter alignWithMargins="0">
    <oddFooter>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8"/>
  <sheetViews>
    <sheetView zoomScaleNormal="100" workbookViewId="0">
      <pane xSplit="1" topLeftCell="K1" activePane="topRight" state="frozen"/>
      <selection activeCell="N33" sqref="N33"/>
      <selection pane="topRight" activeCell="AJ3" sqref="AJ3"/>
    </sheetView>
  </sheetViews>
  <sheetFormatPr defaultRowHeight="12.75" x14ac:dyDescent="0.2"/>
  <cols>
    <col min="1" max="1" width="15.5703125" style="20" bestFit="1" customWidth="1"/>
    <col min="2" max="26" width="6.42578125" style="212" customWidth="1"/>
    <col min="27" max="28" width="6.42578125" customWidth="1"/>
    <col min="29" max="36" width="6.42578125" style="125" customWidth="1"/>
    <col min="37" max="45" width="6.42578125" customWidth="1"/>
  </cols>
  <sheetData>
    <row r="1" spans="1:36" s="5" customFormat="1" ht="11.25" x14ac:dyDescent="0.2">
      <c r="A1" s="66" t="s">
        <v>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C1" s="212"/>
      <c r="AD1" s="212"/>
      <c r="AE1" s="212"/>
      <c r="AF1" s="212"/>
      <c r="AG1" s="212"/>
      <c r="AH1" s="212"/>
      <c r="AI1" s="212"/>
      <c r="AJ1" s="212"/>
    </row>
    <row r="2" spans="1:36" s="5" customFormat="1" ht="11.25" x14ac:dyDescent="0.2">
      <c r="A2" s="66" t="s">
        <v>354</v>
      </c>
      <c r="B2" s="66">
        <v>1</v>
      </c>
      <c r="C2" s="66">
        <v>2</v>
      </c>
      <c r="D2" s="66">
        <v>3</v>
      </c>
      <c r="E2" s="66">
        <v>4</v>
      </c>
      <c r="F2" s="66">
        <v>5</v>
      </c>
      <c r="G2" s="66">
        <v>6</v>
      </c>
      <c r="H2" s="66">
        <v>7</v>
      </c>
      <c r="I2" s="66">
        <v>8</v>
      </c>
      <c r="J2" s="66">
        <v>9</v>
      </c>
      <c r="K2" s="66">
        <v>10</v>
      </c>
      <c r="L2" s="66">
        <v>11</v>
      </c>
      <c r="M2" s="66">
        <v>12</v>
      </c>
      <c r="N2" s="66">
        <v>13</v>
      </c>
      <c r="O2" s="66">
        <v>14</v>
      </c>
      <c r="P2" s="66">
        <v>15</v>
      </c>
      <c r="Q2" s="66">
        <v>16</v>
      </c>
      <c r="R2" s="66">
        <v>17</v>
      </c>
      <c r="S2" s="66">
        <v>18</v>
      </c>
      <c r="T2" s="66">
        <v>19</v>
      </c>
      <c r="U2" s="66">
        <v>20</v>
      </c>
      <c r="V2" s="66">
        <v>21</v>
      </c>
      <c r="W2" s="66">
        <v>22</v>
      </c>
      <c r="X2" s="66">
        <v>23</v>
      </c>
      <c r="Y2" s="66">
        <v>24</v>
      </c>
      <c r="Z2" s="66">
        <v>25</v>
      </c>
      <c r="AA2" s="66">
        <v>26</v>
      </c>
      <c r="AB2" s="66">
        <v>27</v>
      </c>
      <c r="AC2" s="212">
        <v>28</v>
      </c>
      <c r="AD2" s="212">
        <v>29</v>
      </c>
      <c r="AE2" s="212">
        <v>30</v>
      </c>
      <c r="AF2" s="212">
        <v>31</v>
      </c>
      <c r="AG2" s="212">
        <v>32</v>
      </c>
      <c r="AH2" s="212">
        <v>33</v>
      </c>
      <c r="AI2" s="212">
        <v>34</v>
      </c>
      <c r="AJ2" s="212">
        <v>35</v>
      </c>
    </row>
    <row r="3" spans="1:36" s="2" customFormat="1" ht="9" x14ac:dyDescent="0.15">
      <c r="A3" s="225" t="s">
        <v>966</v>
      </c>
      <c r="B3" s="226" t="s">
        <v>530</v>
      </c>
      <c r="C3" s="225" t="s">
        <v>822</v>
      </c>
      <c r="D3" s="227" t="s">
        <v>831</v>
      </c>
      <c r="E3" s="226" t="s">
        <v>530</v>
      </c>
      <c r="F3" s="226" t="s">
        <v>530</v>
      </c>
      <c r="G3" s="226" t="s">
        <v>530</v>
      </c>
      <c r="H3" s="226" t="s">
        <v>530</v>
      </c>
      <c r="I3" s="226" t="s">
        <v>530</v>
      </c>
      <c r="J3" s="226" t="s">
        <v>530</v>
      </c>
      <c r="K3" s="226" t="s">
        <v>530</v>
      </c>
      <c r="L3" s="226" t="s">
        <v>530</v>
      </c>
      <c r="M3" s="226" t="s">
        <v>530</v>
      </c>
      <c r="N3" s="226" t="s">
        <v>530</v>
      </c>
      <c r="O3" s="228" t="s">
        <v>875</v>
      </c>
      <c r="P3" s="225" t="s">
        <v>432</v>
      </c>
      <c r="Q3" s="226" t="s">
        <v>530</v>
      </c>
      <c r="R3" s="226" t="s">
        <v>530</v>
      </c>
      <c r="S3" s="226" t="s">
        <v>530</v>
      </c>
      <c r="T3" s="226" t="s">
        <v>530</v>
      </c>
      <c r="U3" s="226" t="s">
        <v>530</v>
      </c>
      <c r="V3" s="226" t="s">
        <v>530</v>
      </c>
      <c r="W3" s="226" t="s">
        <v>530</v>
      </c>
      <c r="X3" s="226" t="s">
        <v>530</v>
      </c>
      <c r="Y3" s="226" t="s">
        <v>530</v>
      </c>
      <c r="Z3" s="226" t="s">
        <v>530</v>
      </c>
      <c r="AA3" s="226" t="s">
        <v>530</v>
      </c>
      <c r="AB3" s="226" t="s">
        <v>530</v>
      </c>
      <c r="AC3" s="226" t="s">
        <v>530</v>
      </c>
      <c r="AD3" s="226" t="s">
        <v>530</v>
      </c>
      <c r="AE3" s="226" t="s">
        <v>530</v>
      </c>
      <c r="AF3" s="226" t="s">
        <v>530</v>
      </c>
      <c r="AG3" s="226" t="s">
        <v>530</v>
      </c>
      <c r="AH3" s="226" t="s">
        <v>530</v>
      </c>
      <c r="AI3" s="226" t="s">
        <v>530</v>
      </c>
      <c r="AJ3" s="225"/>
    </row>
    <row r="4" spans="1:36" s="2" customFormat="1" ht="9" x14ac:dyDescent="0.15">
      <c r="A4" s="225" t="s">
        <v>968</v>
      </c>
      <c r="B4" s="226" t="s">
        <v>530</v>
      </c>
      <c r="C4" s="225" t="s">
        <v>874</v>
      </c>
      <c r="D4" s="229" t="s">
        <v>1013</v>
      </c>
      <c r="E4" s="225" t="s">
        <v>822</v>
      </c>
      <c r="F4" s="225" t="s">
        <v>822</v>
      </c>
      <c r="G4" s="225" t="s">
        <v>802</v>
      </c>
      <c r="H4" s="225" t="s">
        <v>802</v>
      </c>
      <c r="I4" s="225" t="s">
        <v>848</v>
      </c>
      <c r="J4" s="225" t="s">
        <v>848</v>
      </c>
      <c r="K4" s="228" t="s">
        <v>875</v>
      </c>
      <c r="L4" s="225" t="s">
        <v>822</v>
      </c>
      <c r="M4" s="225" t="s">
        <v>1014</v>
      </c>
      <c r="N4" s="225" t="s">
        <v>831</v>
      </c>
      <c r="O4" s="225" t="s">
        <v>802</v>
      </c>
      <c r="P4" s="225" t="s">
        <v>432</v>
      </c>
      <c r="Q4" s="225" t="s">
        <v>432</v>
      </c>
      <c r="R4" s="225" t="s">
        <v>802</v>
      </c>
      <c r="S4" s="225" t="s">
        <v>802</v>
      </c>
      <c r="T4" s="225" t="s">
        <v>874</v>
      </c>
      <c r="U4" s="225" t="s">
        <v>802</v>
      </c>
      <c r="V4" s="225" t="s">
        <v>432</v>
      </c>
      <c r="W4" s="225" t="s">
        <v>822</v>
      </c>
      <c r="X4" s="225" t="s">
        <v>432</v>
      </c>
      <c r="Y4" s="225" t="s">
        <v>822</v>
      </c>
      <c r="Z4" s="225" t="s">
        <v>874</v>
      </c>
      <c r="AA4" s="225" t="s">
        <v>1014</v>
      </c>
      <c r="AB4" s="225" t="s">
        <v>432</v>
      </c>
      <c r="AC4" s="225" t="s">
        <v>822</v>
      </c>
      <c r="AD4" s="225" t="s">
        <v>831</v>
      </c>
      <c r="AE4" s="225" t="s">
        <v>802</v>
      </c>
      <c r="AF4" s="225" t="s">
        <v>831</v>
      </c>
      <c r="AG4" s="238" t="s">
        <v>875</v>
      </c>
      <c r="AH4" s="225" t="s">
        <v>802</v>
      </c>
      <c r="AI4" s="225" t="s">
        <v>822</v>
      </c>
      <c r="AJ4" s="225"/>
    </row>
    <row r="5" spans="1:36" s="2" customFormat="1" ht="9" x14ac:dyDescent="0.15">
      <c r="A5" s="225" t="s">
        <v>970</v>
      </c>
      <c r="B5" s="225" t="s">
        <v>858</v>
      </c>
      <c r="C5" s="225" t="s">
        <v>802</v>
      </c>
      <c r="D5" s="225" t="s">
        <v>822</v>
      </c>
      <c r="E5" s="226" t="s">
        <v>530</v>
      </c>
      <c r="F5" s="226" t="s">
        <v>530</v>
      </c>
      <c r="G5" s="226" t="s">
        <v>530</v>
      </c>
      <c r="H5" s="226" t="s">
        <v>530</v>
      </c>
      <c r="I5" s="226" t="s">
        <v>530</v>
      </c>
      <c r="J5" s="226" t="s">
        <v>530</v>
      </c>
      <c r="K5" s="226" t="s">
        <v>530</v>
      </c>
      <c r="L5" s="226" t="s">
        <v>530</v>
      </c>
      <c r="M5" s="226" t="s">
        <v>530</v>
      </c>
      <c r="N5" s="226" t="s">
        <v>530</v>
      </c>
      <c r="O5" s="226" t="s">
        <v>530</v>
      </c>
      <c r="P5" s="226" t="s">
        <v>530</v>
      </c>
      <c r="Q5" s="226" t="s">
        <v>530</v>
      </c>
      <c r="R5" s="226" t="s">
        <v>530</v>
      </c>
      <c r="S5" s="226" t="s">
        <v>530</v>
      </c>
      <c r="T5" s="226" t="s">
        <v>530</v>
      </c>
      <c r="U5" s="226" t="s">
        <v>530</v>
      </c>
      <c r="V5" s="226" t="s">
        <v>530</v>
      </c>
      <c r="W5" s="226" t="s">
        <v>530</v>
      </c>
      <c r="X5" s="226" t="s">
        <v>530</v>
      </c>
      <c r="Y5" s="226" t="s">
        <v>530</v>
      </c>
      <c r="Z5" s="226" t="s">
        <v>530</v>
      </c>
      <c r="AA5" s="226" t="s">
        <v>530</v>
      </c>
      <c r="AB5" s="226" t="s">
        <v>530</v>
      </c>
      <c r="AC5" s="226" t="s">
        <v>530</v>
      </c>
      <c r="AD5" s="226" t="s">
        <v>530</v>
      </c>
      <c r="AE5" s="226" t="s">
        <v>530</v>
      </c>
      <c r="AF5" s="226" t="s">
        <v>530</v>
      </c>
      <c r="AG5" s="226" t="s">
        <v>530</v>
      </c>
      <c r="AH5" s="226" t="s">
        <v>530</v>
      </c>
      <c r="AI5" s="226" t="s">
        <v>530</v>
      </c>
      <c r="AJ5" s="225"/>
    </row>
    <row r="6" spans="1:36" s="2" customFormat="1" ht="9" x14ac:dyDescent="0.15">
      <c r="A6" s="225" t="s">
        <v>42</v>
      </c>
      <c r="B6" s="225" t="s">
        <v>432</v>
      </c>
      <c r="C6" s="225" t="s">
        <v>831</v>
      </c>
      <c r="D6" s="226" t="s">
        <v>530</v>
      </c>
      <c r="E6" s="226" t="s">
        <v>530</v>
      </c>
      <c r="F6" s="226" t="s">
        <v>530</v>
      </c>
      <c r="G6" s="226" t="s">
        <v>530</v>
      </c>
      <c r="H6" s="226" t="s">
        <v>530</v>
      </c>
      <c r="I6" s="226" t="s">
        <v>530</v>
      </c>
      <c r="J6" s="226" t="s">
        <v>530</v>
      </c>
      <c r="K6" s="226" t="s">
        <v>530</v>
      </c>
      <c r="L6" s="226" t="s">
        <v>530</v>
      </c>
      <c r="M6" s="226" t="s">
        <v>530</v>
      </c>
      <c r="N6" s="226" t="s">
        <v>530</v>
      </c>
      <c r="O6" s="226" t="s">
        <v>530</v>
      </c>
      <c r="P6" s="226" t="s">
        <v>530</v>
      </c>
      <c r="Q6" s="226" t="s">
        <v>530</v>
      </c>
      <c r="R6" s="226" t="s">
        <v>530</v>
      </c>
      <c r="S6" s="226" t="s">
        <v>530</v>
      </c>
      <c r="T6" s="226" t="s">
        <v>530</v>
      </c>
      <c r="U6" s="226" t="s">
        <v>530</v>
      </c>
      <c r="V6" s="226" t="s">
        <v>530</v>
      </c>
      <c r="W6" s="226" t="s">
        <v>530</v>
      </c>
      <c r="X6" s="226" t="s">
        <v>530</v>
      </c>
      <c r="Y6" s="226" t="s">
        <v>530</v>
      </c>
      <c r="Z6" s="226" t="s">
        <v>530</v>
      </c>
      <c r="AA6" s="226" t="s">
        <v>530</v>
      </c>
      <c r="AB6" s="226" t="s">
        <v>530</v>
      </c>
      <c r="AC6" s="226" t="s">
        <v>530</v>
      </c>
      <c r="AD6" s="226" t="s">
        <v>530</v>
      </c>
      <c r="AE6" s="226" t="s">
        <v>530</v>
      </c>
      <c r="AF6" s="226" t="s">
        <v>530</v>
      </c>
      <c r="AG6" s="226" t="s">
        <v>530</v>
      </c>
      <c r="AH6" s="226" t="s">
        <v>530</v>
      </c>
      <c r="AI6" s="226" t="s">
        <v>530</v>
      </c>
      <c r="AJ6" s="225"/>
    </row>
    <row r="7" spans="1:36" s="2" customFormat="1" ht="9" x14ac:dyDescent="0.15">
      <c r="A7" s="225" t="s">
        <v>44</v>
      </c>
      <c r="B7" s="225" t="s">
        <v>432</v>
      </c>
      <c r="C7" s="225" t="s">
        <v>802</v>
      </c>
      <c r="D7" s="225" t="s">
        <v>802</v>
      </c>
      <c r="E7" s="225" t="s">
        <v>802</v>
      </c>
      <c r="F7" s="225" t="s">
        <v>432</v>
      </c>
      <c r="G7" s="230" t="s">
        <v>1015</v>
      </c>
      <c r="H7" s="227" t="s">
        <v>858</v>
      </c>
      <c r="I7" s="225" t="s">
        <v>802</v>
      </c>
      <c r="J7" s="225" t="s">
        <v>875</v>
      </c>
      <c r="K7" s="225" t="s">
        <v>831</v>
      </c>
      <c r="L7" s="225" t="s">
        <v>822</v>
      </c>
      <c r="M7" s="225" t="s">
        <v>432</v>
      </c>
      <c r="N7" s="225" t="s">
        <v>802</v>
      </c>
      <c r="O7" s="225" t="s">
        <v>802</v>
      </c>
      <c r="P7" s="227" t="s">
        <v>858</v>
      </c>
      <c r="Q7" s="225" t="s">
        <v>802</v>
      </c>
      <c r="R7" s="225" t="s">
        <v>831</v>
      </c>
      <c r="S7" s="225" t="s">
        <v>802</v>
      </c>
      <c r="T7" s="225" t="s">
        <v>822</v>
      </c>
      <c r="U7" s="231" t="s">
        <v>858</v>
      </c>
      <c r="V7" s="225" t="s">
        <v>802</v>
      </c>
      <c r="W7" s="225" t="s">
        <v>831</v>
      </c>
      <c r="X7" s="225" t="s">
        <v>432</v>
      </c>
      <c r="Y7" s="226" t="s">
        <v>530</v>
      </c>
      <c r="Z7" s="226" t="s">
        <v>530</v>
      </c>
      <c r="AA7" s="226" t="s">
        <v>530</v>
      </c>
      <c r="AB7" s="226" t="s">
        <v>530</v>
      </c>
      <c r="AC7" s="226" t="s">
        <v>530</v>
      </c>
      <c r="AD7" s="226" t="s">
        <v>530</v>
      </c>
      <c r="AE7" s="226" t="s">
        <v>530</v>
      </c>
      <c r="AF7" s="226" t="s">
        <v>530</v>
      </c>
      <c r="AG7" s="226" t="s">
        <v>530</v>
      </c>
      <c r="AH7" s="226" t="s">
        <v>530</v>
      </c>
      <c r="AI7" s="226" t="s">
        <v>530</v>
      </c>
      <c r="AJ7" s="225"/>
    </row>
    <row r="8" spans="1:36" s="2" customFormat="1" ht="9" x14ac:dyDescent="0.15">
      <c r="A8" s="225" t="s">
        <v>974</v>
      </c>
      <c r="B8" s="225" t="s">
        <v>822</v>
      </c>
      <c r="C8" s="225" t="s">
        <v>802</v>
      </c>
      <c r="D8" s="225" t="s">
        <v>802</v>
      </c>
      <c r="E8" s="225" t="s">
        <v>822</v>
      </c>
      <c r="F8" s="225" t="s">
        <v>1016</v>
      </c>
      <c r="G8" s="225" t="s">
        <v>432</v>
      </c>
      <c r="H8" s="225" t="s">
        <v>432</v>
      </c>
      <c r="I8" s="225" t="s">
        <v>822</v>
      </c>
      <c r="J8" s="230" t="s">
        <v>1015</v>
      </c>
      <c r="K8" s="225" t="s">
        <v>1014</v>
      </c>
      <c r="L8" s="227" t="s">
        <v>831</v>
      </c>
      <c r="M8" s="225" t="s">
        <v>432</v>
      </c>
      <c r="N8" s="225" t="s">
        <v>802</v>
      </c>
      <c r="O8" s="225" t="s">
        <v>802</v>
      </c>
      <c r="P8" s="227" t="s">
        <v>831</v>
      </c>
      <c r="Q8" s="225" t="s">
        <v>432</v>
      </c>
      <c r="R8" s="225" t="s">
        <v>432</v>
      </c>
      <c r="S8" s="225" t="s">
        <v>848</v>
      </c>
      <c r="T8" s="225" t="s">
        <v>802</v>
      </c>
      <c r="U8" s="225" t="s">
        <v>432</v>
      </c>
      <c r="V8" s="225" t="s">
        <v>822</v>
      </c>
      <c r="W8" s="225" t="s">
        <v>432</v>
      </c>
      <c r="X8" s="225" t="s">
        <v>802</v>
      </c>
      <c r="Y8" s="232" t="s">
        <v>822</v>
      </c>
      <c r="Z8" s="225" t="s">
        <v>822</v>
      </c>
      <c r="AA8" s="225" t="s">
        <v>875</v>
      </c>
      <c r="AB8" s="225" t="s">
        <v>432</v>
      </c>
      <c r="AC8" s="225" t="s">
        <v>432</v>
      </c>
      <c r="AD8" s="231" t="s">
        <v>831</v>
      </c>
      <c r="AE8" s="225" t="s">
        <v>432</v>
      </c>
      <c r="AF8" s="233" t="s">
        <v>1015</v>
      </c>
      <c r="AG8" s="225" t="s">
        <v>831</v>
      </c>
      <c r="AH8" s="225" t="s">
        <v>1014</v>
      </c>
      <c r="AI8" s="225" t="s">
        <v>432</v>
      </c>
      <c r="AJ8" s="225"/>
    </row>
    <row r="9" spans="1:36" s="2" customFormat="1" ht="9" x14ac:dyDescent="0.15">
      <c r="A9" s="225" t="s">
        <v>977</v>
      </c>
      <c r="B9" s="225" t="s">
        <v>802</v>
      </c>
      <c r="C9" s="225" t="s">
        <v>432</v>
      </c>
      <c r="D9" s="226" t="s">
        <v>530</v>
      </c>
      <c r="E9" s="226" t="s">
        <v>530</v>
      </c>
      <c r="F9" s="226" t="s">
        <v>530</v>
      </c>
      <c r="G9" s="226" t="s">
        <v>530</v>
      </c>
      <c r="H9" s="226" t="s">
        <v>530</v>
      </c>
      <c r="I9" s="226" t="s">
        <v>530</v>
      </c>
      <c r="J9" s="226" t="s">
        <v>530</v>
      </c>
      <c r="K9" s="226" t="s">
        <v>530</v>
      </c>
      <c r="L9" s="226" t="s">
        <v>530</v>
      </c>
      <c r="M9" s="226" t="s">
        <v>530</v>
      </c>
      <c r="N9" s="226" t="s">
        <v>530</v>
      </c>
      <c r="O9" s="226" t="s">
        <v>530</v>
      </c>
      <c r="P9" s="226" t="s">
        <v>530</v>
      </c>
      <c r="Q9" s="226" t="s">
        <v>530</v>
      </c>
      <c r="R9" s="226" t="s">
        <v>530</v>
      </c>
      <c r="S9" s="226" t="s">
        <v>530</v>
      </c>
      <c r="T9" s="226" t="s">
        <v>530</v>
      </c>
      <c r="U9" s="226" t="s">
        <v>530</v>
      </c>
      <c r="V9" s="226" t="s">
        <v>530</v>
      </c>
      <c r="W9" s="226" t="s">
        <v>530</v>
      </c>
      <c r="X9" s="226" t="s">
        <v>530</v>
      </c>
      <c r="Y9" s="226" t="s">
        <v>530</v>
      </c>
      <c r="Z9" s="226" t="s">
        <v>530</v>
      </c>
      <c r="AA9" s="226" t="s">
        <v>530</v>
      </c>
      <c r="AB9" s="226" t="s">
        <v>530</v>
      </c>
      <c r="AC9" s="226" t="s">
        <v>530</v>
      </c>
      <c r="AD9" s="226" t="s">
        <v>530</v>
      </c>
      <c r="AE9" s="226" t="s">
        <v>530</v>
      </c>
      <c r="AF9" s="226" t="s">
        <v>530</v>
      </c>
      <c r="AG9" s="226" t="s">
        <v>530</v>
      </c>
      <c r="AH9" s="226" t="s">
        <v>530</v>
      </c>
      <c r="AI9" s="226" t="s">
        <v>530</v>
      </c>
      <c r="AJ9" s="225"/>
    </row>
    <row r="10" spans="1:36" s="2" customFormat="1" ht="9" x14ac:dyDescent="0.15">
      <c r="A10" s="225" t="s">
        <v>978</v>
      </c>
      <c r="B10" s="225" t="s">
        <v>802</v>
      </c>
      <c r="C10" s="225" t="s">
        <v>802</v>
      </c>
      <c r="D10" s="225" t="s">
        <v>822</v>
      </c>
      <c r="E10" s="225" t="s">
        <v>831</v>
      </c>
      <c r="F10" s="234" t="s">
        <v>1013</v>
      </c>
      <c r="G10" s="225" t="s">
        <v>875</v>
      </c>
      <c r="H10" s="225" t="s">
        <v>432</v>
      </c>
      <c r="I10" s="225" t="s">
        <v>831</v>
      </c>
      <c r="J10" s="235" t="s">
        <v>1017</v>
      </c>
      <c r="K10" s="225" t="s">
        <v>875</v>
      </c>
      <c r="L10" s="225" t="s">
        <v>432</v>
      </c>
      <c r="M10" s="225" t="s">
        <v>875</v>
      </c>
      <c r="N10" s="225" t="s">
        <v>802</v>
      </c>
      <c r="O10" s="225" t="s">
        <v>802</v>
      </c>
      <c r="P10" s="225" t="s">
        <v>802</v>
      </c>
      <c r="Q10" s="225" t="s">
        <v>831</v>
      </c>
      <c r="R10" s="225" t="s">
        <v>822</v>
      </c>
      <c r="S10" s="225" t="s">
        <v>1016</v>
      </c>
      <c r="T10" s="236" t="s">
        <v>1015</v>
      </c>
      <c r="U10" s="225" t="s">
        <v>432</v>
      </c>
      <c r="V10" s="225" t="s">
        <v>1014</v>
      </c>
      <c r="W10" s="225" t="s">
        <v>432</v>
      </c>
      <c r="X10" s="225" t="s">
        <v>1016</v>
      </c>
      <c r="Y10" s="225" t="s">
        <v>802</v>
      </c>
      <c r="Z10" s="225" t="s">
        <v>848</v>
      </c>
      <c r="AA10" s="225" t="s">
        <v>432</v>
      </c>
      <c r="AB10" s="225" t="s">
        <v>1014</v>
      </c>
      <c r="AC10" s="225" t="s">
        <v>848</v>
      </c>
      <c r="AD10" s="225" t="s">
        <v>432</v>
      </c>
      <c r="AE10" s="225" t="s">
        <v>831</v>
      </c>
      <c r="AF10" s="225" t="s">
        <v>432</v>
      </c>
      <c r="AG10" s="225" t="s">
        <v>432</v>
      </c>
      <c r="AH10" s="225" t="s">
        <v>2004</v>
      </c>
      <c r="AI10" s="225" t="s">
        <v>432</v>
      </c>
      <c r="AJ10" s="225"/>
    </row>
    <row r="11" spans="1:36" s="2" customFormat="1" ht="9" x14ac:dyDescent="0.15">
      <c r="A11" s="225" t="s">
        <v>43</v>
      </c>
      <c r="B11" s="237" t="s">
        <v>432</v>
      </c>
      <c r="C11" s="237" t="s">
        <v>432</v>
      </c>
      <c r="D11" s="225" t="s">
        <v>831</v>
      </c>
      <c r="E11" s="237" t="s">
        <v>432</v>
      </c>
      <c r="F11" s="229" t="s">
        <v>1013</v>
      </c>
      <c r="G11" s="226" t="s">
        <v>530</v>
      </c>
      <c r="H11" s="226" t="s">
        <v>530</v>
      </c>
      <c r="I11" s="226" t="s">
        <v>530</v>
      </c>
      <c r="J11" s="226" t="s">
        <v>530</v>
      </c>
      <c r="K11" s="226" t="s">
        <v>530</v>
      </c>
      <c r="L11" s="226" t="s">
        <v>530</v>
      </c>
      <c r="M11" s="226" t="s">
        <v>530</v>
      </c>
      <c r="N11" s="226" t="s">
        <v>530</v>
      </c>
      <c r="O11" s="226" t="s">
        <v>530</v>
      </c>
      <c r="P11" s="226" t="s">
        <v>530</v>
      </c>
      <c r="Q11" s="226" t="s">
        <v>530</v>
      </c>
      <c r="R11" s="226" t="s">
        <v>530</v>
      </c>
      <c r="S11" s="226" t="s">
        <v>530</v>
      </c>
      <c r="T11" s="226" t="s">
        <v>530</v>
      </c>
      <c r="U11" s="226" t="s">
        <v>530</v>
      </c>
      <c r="V11" s="226" t="s">
        <v>530</v>
      </c>
      <c r="W11" s="226" t="s">
        <v>530</v>
      </c>
      <c r="X11" s="226" t="s">
        <v>530</v>
      </c>
      <c r="Y11" s="226" t="s">
        <v>530</v>
      </c>
      <c r="Z11" s="226" t="s">
        <v>530</v>
      </c>
      <c r="AA11" s="226" t="s">
        <v>530</v>
      </c>
      <c r="AB11" s="226" t="s">
        <v>530</v>
      </c>
      <c r="AC11" s="226" t="s">
        <v>530</v>
      </c>
      <c r="AD11" s="226" t="s">
        <v>530</v>
      </c>
      <c r="AE11" s="226" t="s">
        <v>530</v>
      </c>
      <c r="AF11" s="226" t="s">
        <v>530</v>
      </c>
      <c r="AG11" s="226" t="s">
        <v>530</v>
      </c>
      <c r="AH11" s="226" t="s">
        <v>530</v>
      </c>
      <c r="AI11" s="226" t="s">
        <v>530</v>
      </c>
      <c r="AJ11" s="225"/>
    </row>
    <row r="12" spans="1:36" s="2" customFormat="1" ht="9" x14ac:dyDescent="0.15">
      <c r="A12" s="225" t="s">
        <v>47</v>
      </c>
      <c r="B12" s="225" t="s">
        <v>858</v>
      </c>
      <c r="C12" s="226" t="s">
        <v>530</v>
      </c>
      <c r="D12" s="226" t="s">
        <v>530</v>
      </c>
      <c r="E12" s="226" t="s">
        <v>530</v>
      </c>
      <c r="F12" s="226" t="s">
        <v>530</v>
      </c>
      <c r="G12" s="226" t="s">
        <v>530</v>
      </c>
      <c r="H12" s="226" t="s">
        <v>530</v>
      </c>
      <c r="I12" s="226" t="s">
        <v>530</v>
      </c>
      <c r="J12" s="226" t="s">
        <v>530</v>
      </c>
      <c r="K12" s="226" t="s">
        <v>530</v>
      </c>
      <c r="L12" s="226" t="s">
        <v>530</v>
      </c>
      <c r="M12" s="226" t="s">
        <v>530</v>
      </c>
      <c r="N12" s="226" t="s">
        <v>530</v>
      </c>
      <c r="O12" s="226" t="s">
        <v>530</v>
      </c>
      <c r="P12" s="226" t="s">
        <v>530</v>
      </c>
      <c r="Q12" s="226" t="s">
        <v>530</v>
      </c>
      <c r="R12" s="226" t="s">
        <v>530</v>
      </c>
      <c r="S12" s="226" t="s">
        <v>530</v>
      </c>
      <c r="T12" s="226" t="s">
        <v>530</v>
      </c>
      <c r="U12" s="226" t="s">
        <v>530</v>
      </c>
      <c r="V12" s="226" t="s">
        <v>530</v>
      </c>
      <c r="W12" s="226" t="s">
        <v>530</v>
      </c>
      <c r="X12" s="226" t="s">
        <v>530</v>
      </c>
      <c r="Y12" s="226" t="s">
        <v>530</v>
      </c>
      <c r="Z12" s="226" t="s">
        <v>530</v>
      </c>
      <c r="AA12" s="226" t="s">
        <v>530</v>
      </c>
      <c r="AB12" s="226" t="s">
        <v>530</v>
      </c>
      <c r="AC12" s="226" t="s">
        <v>530</v>
      </c>
      <c r="AD12" s="226" t="s">
        <v>530</v>
      </c>
      <c r="AE12" s="226" t="s">
        <v>530</v>
      </c>
      <c r="AF12" s="226" t="s">
        <v>530</v>
      </c>
      <c r="AG12" s="226" t="s">
        <v>530</v>
      </c>
      <c r="AH12" s="226" t="s">
        <v>530</v>
      </c>
      <c r="AI12" s="226" t="s">
        <v>530</v>
      </c>
      <c r="AJ12" s="225"/>
    </row>
    <row r="13" spans="1:36" s="2" customFormat="1" ht="9" x14ac:dyDescent="0.15">
      <c r="A13" s="225" t="s">
        <v>981</v>
      </c>
      <c r="B13" s="226" t="s">
        <v>530</v>
      </c>
      <c r="C13" s="235" t="s">
        <v>822</v>
      </c>
      <c r="D13" s="235" t="s">
        <v>822</v>
      </c>
      <c r="E13" s="225" t="s">
        <v>432</v>
      </c>
      <c r="F13" s="225" t="s">
        <v>432</v>
      </c>
      <c r="G13" s="235" t="s">
        <v>822</v>
      </c>
      <c r="H13" s="225" t="s">
        <v>848</v>
      </c>
      <c r="I13" s="225" t="s">
        <v>802</v>
      </c>
      <c r="J13" s="227" t="s">
        <v>858</v>
      </c>
      <c r="K13" s="225" t="s">
        <v>874</v>
      </c>
      <c r="L13" s="226" t="s">
        <v>530</v>
      </c>
      <c r="M13" s="226" t="s">
        <v>530</v>
      </c>
      <c r="N13" s="226" t="s">
        <v>530</v>
      </c>
      <c r="O13" s="225" t="s">
        <v>831</v>
      </c>
      <c r="P13" s="225" t="s">
        <v>831</v>
      </c>
      <c r="Q13" s="225" t="s">
        <v>822</v>
      </c>
      <c r="R13" s="226" t="s">
        <v>530</v>
      </c>
      <c r="S13" s="226" t="s">
        <v>530</v>
      </c>
      <c r="T13" s="226" t="s">
        <v>530</v>
      </c>
      <c r="U13" s="226" t="s">
        <v>530</v>
      </c>
      <c r="V13" s="226" t="s">
        <v>530</v>
      </c>
      <c r="W13" s="226" t="s">
        <v>530</v>
      </c>
      <c r="X13" s="225" t="s">
        <v>874</v>
      </c>
      <c r="Y13" s="225" t="s">
        <v>874</v>
      </c>
      <c r="Z13" s="231" t="s">
        <v>858</v>
      </c>
      <c r="AA13" s="225" t="s">
        <v>432</v>
      </c>
      <c r="AB13" s="225" t="s">
        <v>831</v>
      </c>
      <c r="AC13" s="231" t="s">
        <v>858</v>
      </c>
      <c r="AD13" s="225" t="s">
        <v>432</v>
      </c>
      <c r="AE13" s="238" t="s">
        <v>875</v>
      </c>
      <c r="AF13" s="225" t="s">
        <v>432</v>
      </c>
      <c r="AG13" s="225" t="s">
        <v>831</v>
      </c>
      <c r="AH13" s="225" t="s">
        <v>432</v>
      </c>
      <c r="AI13" s="225" t="s">
        <v>848</v>
      </c>
      <c r="AJ13" s="225"/>
    </row>
    <row r="14" spans="1:36" s="2" customFormat="1" ht="9" x14ac:dyDescent="0.15">
      <c r="A14" s="225" t="s">
        <v>56</v>
      </c>
      <c r="B14" s="226" t="s">
        <v>530</v>
      </c>
      <c r="C14" s="227" t="s">
        <v>831</v>
      </c>
      <c r="D14" s="227" t="s">
        <v>831</v>
      </c>
      <c r="E14" s="225" t="s">
        <v>802</v>
      </c>
      <c r="F14" s="237" t="s">
        <v>875</v>
      </c>
      <c r="G14" s="225" t="s">
        <v>802</v>
      </c>
      <c r="H14" s="225" t="s">
        <v>432</v>
      </c>
      <c r="I14" s="227" t="s">
        <v>831</v>
      </c>
      <c r="J14" s="225" t="s">
        <v>802</v>
      </c>
      <c r="K14" s="227" t="s">
        <v>831</v>
      </c>
      <c r="L14" s="226" t="s">
        <v>530</v>
      </c>
      <c r="M14" s="226" t="s">
        <v>530</v>
      </c>
      <c r="N14" s="226" t="s">
        <v>530</v>
      </c>
      <c r="O14" s="226" t="s">
        <v>530</v>
      </c>
      <c r="P14" s="226" t="s">
        <v>530</v>
      </c>
      <c r="Q14" s="226" t="s">
        <v>530</v>
      </c>
      <c r="R14" s="226" t="s">
        <v>530</v>
      </c>
      <c r="S14" s="226" t="s">
        <v>530</v>
      </c>
      <c r="T14" s="226" t="s">
        <v>530</v>
      </c>
      <c r="U14" s="226" t="s">
        <v>530</v>
      </c>
      <c r="V14" s="226" t="s">
        <v>530</v>
      </c>
      <c r="W14" s="226" t="s">
        <v>530</v>
      </c>
      <c r="X14" s="226" t="s">
        <v>530</v>
      </c>
      <c r="Y14" s="226" t="s">
        <v>530</v>
      </c>
      <c r="Z14" s="226" t="s">
        <v>530</v>
      </c>
      <c r="AA14" s="226" t="s">
        <v>530</v>
      </c>
      <c r="AB14" s="226" t="s">
        <v>530</v>
      </c>
      <c r="AC14" s="226" t="s">
        <v>530</v>
      </c>
      <c r="AD14" s="226" t="s">
        <v>530</v>
      </c>
      <c r="AE14" s="226" t="s">
        <v>530</v>
      </c>
      <c r="AF14" s="226" t="s">
        <v>530</v>
      </c>
      <c r="AG14" s="226" t="s">
        <v>530</v>
      </c>
      <c r="AH14" s="226" t="s">
        <v>530</v>
      </c>
      <c r="AI14" s="226" t="s">
        <v>530</v>
      </c>
      <c r="AJ14" s="225"/>
    </row>
    <row r="15" spans="1:36" s="2" customFormat="1" ht="9" x14ac:dyDescent="0.15">
      <c r="A15" s="225" t="s">
        <v>57</v>
      </c>
      <c r="B15" s="226" t="s">
        <v>530</v>
      </c>
      <c r="C15" s="225" t="s">
        <v>831</v>
      </c>
      <c r="D15" s="226" t="s">
        <v>530</v>
      </c>
      <c r="E15" s="226" t="s">
        <v>530</v>
      </c>
      <c r="F15" s="226" t="s">
        <v>530</v>
      </c>
      <c r="G15" s="226" t="s">
        <v>530</v>
      </c>
      <c r="H15" s="226" t="s">
        <v>530</v>
      </c>
      <c r="I15" s="226" t="s">
        <v>530</v>
      </c>
      <c r="J15" s="226" t="s">
        <v>530</v>
      </c>
      <c r="K15" s="226" t="s">
        <v>530</v>
      </c>
      <c r="L15" s="226" t="s">
        <v>530</v>
      </c>
      <c r="M15" s="226" t="s">
        <v>530</v>
      </c>
      <c r="N15" s="226" t="s">
        <v>530</v>
      </c>
      <c r="O15" s="226" t="s">
        <v>530</v>
      </c>
      <c r="P15" s="226" t="s">
        <v>530</v>
      </c>
      <c r="Q15" s="226" t="s">
        <v>530</v>
      </c>
      <c r="R15" s="226" t="s">
        <v>530</v>
      </c>
      <c r="S15" s="226" t="s">
        <v>530</v>
      </c>
      <c r="T15" s="226" t="s">
        <v>530</v>
      </c>
      <c r="U15" s="226" t="s">
        <v>530</v>
      </c>
      <c r="V15" s="226" t="s">
        <v>530</v>
      </c>
      <c r="W15" s="226" t="s">
        <v>530</v>
      </c>
      <c r="X15" s="226" t="s">
        <v>530</v>
      </c>
      <c r="Y15" s="226" t="s">
        <v>530</v>
      </c>
      <c r="Z15" s="226" t="s">
        <v>530</v>
      </c>
      <c r="AA15" s="226" t="s">
        <v>530</v>
      </c>
      <c r="AB15" s="226" t="s">
        <v>530</v>
      </c>
      <c r="AC15" s="226" t="s">
        <v>530</v>
      </c>
      <c r="AD15" s="226" t="s">
        <v>530</v>
      </c>
      <c r="AE15" s="226" t="s">
        <v>530</v>
      </c>
      <c r="AF15" s="226" t="s">
        <v>530</v>
      </c>
      <c r="AG15" s="226" t="s">
        <v>530</v>
      </c>
      <c r="AH15" s="226" t="s">
        <v>530</v>
      </c>
      <c r="AI15" s="226" t="s">
        <v>530</v>
      </c>
      <c r="AJ15" s="225"/>
    </row>
    <row r="16" spans="1:36" s="2" customFormat="1" ht="9" x14ac:dyDescent="0.15">
      <c r="A16" s="225" t="s">
        <v>983</v>
      </c>
      <c r="B16" s="226" t="s">
        <v>530</v>
      </c>
      <c r="C16" s="226" t="s">
        <v>530</v>
      </c>
      <c r="D16" s="225" t="s">
        <v>822</v>
      </c>
      <c r="E16" s="225" t="s">
        <v>822</v>
      </c>
      <c r="F16" s="225" t="s">
        <v>822</v>
      </c>
      <c r="G16" s="225" t="s">
        <v>802</v>
      </c>
      <c r="H16" s="227" t="s">
        <v>831</v>
      </c>
      <c r="I16" s="226" t="s">
        <v>530</v>
      </c>
      <c r="J16" s="226" t="s">
        <v>530</v>
      </c>
      <c r="K16" s="226" t="s">
        <v>530</v>
      </c>
      <c r="L16" s="226" t="s">
        <v>530</v>
      </c>
      <c r="M16" s="228" t="s">
        <v>1016</v>
      </c>
      <c r="N16" s="225" t="s">
        <v>874</v>
      </c>
      <c r="O16" s="227" t="s">
        <v>831</v>
      </c>
      <c r="P16" s="225" t="s">
        <v>822</v>
      </c>
      <c r="Q16" s="226" t="s">
        <v>530</v>
      </c>
      <c r="R16" s="226" t="s">
        <v>530</v>
      </c>
      <c r="S16" s="226" t="s">
        <v>530</v>
      </c>
      <c r="T16" s="226" t="s">
        <v>530</v>
      </c>
      <c r="U16" s="226" t="s">
        <v>530</v>
      </c>
      <c r="V16" s="226" t="s">
        <v>530</v>
      </c>
      <c r="W16" s="226" t="s">
        <v>530</v>
      </c>
      <c r="X16" s="226" t="s">
        <v>530</v>
      </c>
      <c r="Y16" s="226" t="s">
        <v>530</v>
      </c>
      <c r="Z16" s="226" t="s">
        <v>530</v>
      </c>
      <c r="AA16" s="226" t="s">
        <v>530</v>
      </c>
      <c r="AB16" s="226" t="s">
        <v>530</v>
      </c>
      <c r="AC16" s="226" t="s">
        <v>530</v>
      </c>
      <c r="AD16" s="226" t="s">
        <v>530</v>
      </c>
      <c r="AE16" s="226" t="s">
        <v>530</v>
      </c>
      <c r="AF16" s="226" t="s">
        <v>530</v>
      </c>
      <c r="AG16" s="226" t="s">
        <v>530</v>
      </c>
      <c r="AH16" s="226" t="s">
        <v>530</v>
      </c>
      <c r="AI16" s="226" t="s">
        <v>530</v>
      </c>
      <c r="AJ16" s="225"/>
    </row>
    <row r="17" spans="1:36" s="2" customFormat="1" ht="9" x14ac:dyDescent="0.15">
      <c r="A17" s="225" t="s">
        <v>984</v>
      </c>
      <c r="B17" s="226" t="s">
        <v>530</v>
      </c>
      <c r="C17" s="226" t="s">
        <v>530</v>
      </c>
      <c r="D17" s="225" t="s">
        <v>432</v>
      </c>
      <c r="E17" s="237" t="s">
        <v>875</v>
      </c>
      <c r="F17" s="225" t="s">
        <v>432</v>
      </c>
      <c r="G17" s="225" t="s">
        <v>822</v>
      </c>
      <c r="H17" s="237" t="s">
        <v>875</v>
      </c>
      <c r="I17" s="225" t="s">
        <v>802</v>
      </c>
      <c r="J17" s="225" t="s">
        <v>822</v>
      </c>
      <c r="K17" s="227" t="s">
        <v>831</v>
      </c>
      <c r="L17" s="225" t="s">
        <v>802</v>
      </c>
      <c r="M17" s="225" t="s">
        <v>802</v>
      </c>
      <c r="N17" s="225" t="s">
        <v>432</v>
      </c>
      <c r="O17" s="226" t="s">
        <v>530</v>
      </c>
      <c r="P17" s="226" t="s">
        <v>530</v>
      </c>
      <c r="Q17" s="226" t="s">
        <v>530</v>
      </c>
      <c r="R17" s="226" t="s">
        <v>530</v>
      </c>
      <c r="S17" s="226" t="s">
        <v>530</v>
      </c>
      <c r="T17" s="226" t="s">
        <v>530</v>
      </c>
      <c r="U17" s="226" t="s">
        <v>530</v>
      </c>
      <c r="V17" s="226" t="s">
        <v>530</v>
      </c>
      <c r="W17" s="226" t="s">
        <v>530</v>
      </c>
      <c r="X17" s="226" t="s">
        <v>530</v>
      </c>
      <c r="Y17" s="226" t="s">
        <v>530</v>
      </c>
      <c r="Z17" s="226" t="s">
        <v>530</v>
      </c>
      <c r="AA17" s="226" t="s">
        <v>530</v>
      </c>
      <c r="AB17" s="226" t="s">
        <v>530</v>
      </c>
      <c r="AC17" s="226" t="s">
        <v>530</v>
      </c>
      <c r="AD17" s="226" t="s">
        <v>530</v>
      </c>
      <c r="AE17" s="226" t="s">
        <v>530</v>
      </c>
      <c r="AF17" s="226" t="s">
        <v>530</v>
      </c>
      <c r="AG17" s="226" t="s">
        <v>530</v>
      </c>
      <c r="AH17" s="226" t="s">
        <v>530</v>
      </c>
      <c r="AI17" s="226" t="s">
        <v>530</v>
      </c>
      <c r="AJ17" s="225"/>
    </row>
    <row r="18" spans="1:36" s="2" customFormat="1" ht="9" x14ac:dyDescent="0.15">
      <c r="A18" s="225" t="s">
        <v>985</v>
      </c>
      <c r="B18" s="226" t="s">
        <v>530</v>
      </c>
      <c r="C18" s="226" t="s">
        <v>530</v>
      </c>
      <c r="D18" s="225" t="s">
        <v>858</v>
      </c>
      <c r="E18" s="226" t="s">
        <v>530</v>
      </c>
      <c r="F18" s="226" t="s">
        <v>530</v>
      </c>
      <c r="G18" s="226" t="s">
        <v>530</v>
      </c>
      <c r="H18" s="226" t="s">
        <v>530</v>
      </c>
      <c r="I18" s="226" t="s">
        <v>530</v>
      </c>
      <c r="J18" s="226" t="s">
        <v>530</v>
      </c>
      <c r="K18" s="226" t="s">
        <v>530</v>
      </c>
      <c r="L18" s="226" t="s">
        <v>530</v>
      </c>
      <c r="M18" s="226" t="s">
        <v>530</v>
      </c>
      <c r="N18" s="226" t="s">
        <v>530</v>
      </c>
      <c r="O18" s="226" t="s">
        <v>530</v>
      </c>
      <c r="P18" s="226" t="s">
        <v>530</v>
      </c>
      <c r="Q18" s="226" t="s">
        <v>530</v>
      </c>
      <c r="R18" s="226" t="s">
        <v>530</v>
      </c>
      <c r="S18" s="226" t="s">
        <v>530</v>
      </c>
      <c r="T18" s="226" t="s">
        <v>530</v>
      </c>
      <c r="U18" s="226" t="s">
        <v>530</v>
      </c>
      <c r="V18" s="226" t="s">
        <v>530</v>
      </c>
      <c r="W18" s="226" t="s">
        <v>530</v>
      </c>
      <c r="X18" s="226" t="s">
        <v>530</v>
      </c>
      <c r="Y18" s="226" t="s">
        <v>530</v>
      </c>
      <c r="Z18" s="226" t="s">
        <v>530</v>
      </c>
      <c r="AA18" s="226" t="s">
        <v>530</v>
      </c>
      <c r="AB18" s="226" t="s">
        <v>530</v>
      </c>
      <c r="AC18" s="226" t="s">
        <v>530</v>
      </c>
      <c r="AD18" s="226" t="s">
        <v>530</v>
      </c>
      <c r="AE18" s="226" t="s">
        <v>530</v>
      </c>
      <c r="AF18" s="226" t="s">
        <v>530</v>
      </c>
      <c r="AG18" s="226" t="s">
        <v>530</v>
      </c>
      <c r="AH18" s="226" t="s">
        <v>530</v>
      </c>
      <c r="AI18" s="226" t="s">
        <v>530</v>
      </c>
      <c r="AJ18" s="225"/>
    </row>
    <row r="19" spans="1:36" s="2" customFormat="1" ht="9" x14ac:dyDescent="0.15">
      <c r="A19" s="225" t="s">
        <v>986</v>
      </c>
      <c r="B19" s="226" t="s">
        <v>530</v>
      </c>
      <c r="C19" s="226" t="s">
        <v>530</v>
      </c>
      <c r="D19" s="226" t="s">
        <v>530</v>
      </c>
      <c r="E19" s="226" t="s">
        <v>530</v>
      </c>
      <c r="F19" s="226" t="s">
        <v>530</v>
      </c>
      <c r="G19" s="229" t="s">
        <v>1013</v>
      </c>
      <c r="H19" s="225" t="s">
        <v>858</v>
      </c>
      <c r="I19" s="225" t="s">
        <v>831</v>
      </c>
      <c r="J19" s="225" t="s">
        <v>432</v>
      </c>
      <c r="K19" s="228" t="s">
        <v>802</v>
      </c>
      <c r="L19" s="225" t="s">
        <v>858</v>
      </c>
      <c r="M19" s="226" t="s">
        <v>530</v>
      </c>
      <c r="N19" s="226" t="s">
        <v>530</v>
      </c>
      <c r="O19" s="226" t="s">
        <v>530</v>
      </c>
      <c r="P19" s="226" t="s">
        <v>530</v>
      </c>
      <c r="Q19" s="226" t="s">
        <v>530</v>
      </c>
      <c r="R19" s="226" t="s">
        <v>530</v>
      </c>
      <c r="S19" s="226" t="s">
        <v>530</v>
      </c>
      <c r="T19" s="226" t="s">
        <v>530</v>
      </c>
      <c r="U19" s="226" t="s">
        <v>530</v>
      </c>
      <c r="V19" s="226" t="s">
        <v>530</v>
      </c>
      <c r="W19" s="226" t="s">
        <v>530</v>
      </c>
      <c r="X19" s="226" t="s">
        <v>530</v>
      </c>
      <c r="Y19" s="226" t="s">
        <v>530</v>
      </c>
      <c r="Z19" s="226" t="s">
        <v>530</v>
      </c>
      <c r="AA19" s="226" t="s">
        <v>530</v>
      </c>
      <c r="AB19" s="226" t="s">
        <v>530</v>
      </c>
      <c r="AC19" s="226" t="s">
        <v>530</v>
      </c>
      <c r="AD19" s="226" t="s">
        <v>530</v>
      </c>
      <c r="AE19" s="226" t="s">
        <v>530</v>
      </c>
      <c r="AF19" s="226" t="s">
        <v>530</v>
      </c>
      <c r="AG19" s="226" t="s">
        <v>530</v>
      </c>
      <c r="AH19" s="226" t="s">
        <v>530</v>
      </c>
      <c r="AI19" s="226" t="s">
        <v>530</v>
      </c>
      <c r="AJ19" s="225"/>
    </row>
    <row r="20" spans="1:36" s="2" customFormat="1" ht="9" x14ac:dyDescent="0.15">
      <c r="A20" s="225" t="s">
        <v>988</v>
      </c>
      <c r="B20" s="226" t="s">
        <v>530</v>
      </c>
      <c r="C20" s="226" t="s">
        <v>530</v>
      </c>
      <c r="D20" s="226" t="s">
        <v>530</v>
      </c>
      <c r="E20" s="225" t="s">
        <v>432</v>
      </c>
      <c r="F20" s="225" t="s">
        <v>874</v>
      </c>
      <c r="G20" s="227" t="s">
        <v>1018</v>
      </c>
      <c r="H20" s="225" t="s">
        <v>432</v>
      </c>
      <c r="I20" s="225" t="s">
        <v>432</v>
      </c>
      <c r="J20" s="228" t="s">
        <v>822</v>
      </c>
      <c r="K20" s="228" t="s">
        <v>822</v>
      </c>
      <c r="L20" s="225" t="s">
        <v>831</v>
      </c>
      <c r="M20" s="226" t="s">
        <v>530</v>
      </c>
      <c r="N20" s="226" t="s">
        <v>530</v>
      </c>
      <c r="O20" s="226" t="s">
        <v>530</v>
      </c>
      <c r="P20" s="226" t="s">
        <v>530</v>
      </c>
      <c r="Q20" s="226" t="s">
        <v>530</v>
      </c>
      <c r="R20" s="226" t="s">
        <v>530</v>
      </c>
      <c r="S20" s="226" t="s">
        <v>530</v>
      </c>
      <c r="T20" s="226" t="s">
        <v>530</v>
      </c>
      <c r="U20" s="226" t="s">
        <v>530</v>
      </c>
      <c r="V20" s="226" t="s">
        <v>530</v>
      </c>
      <c r="W20" s="226" t="s">
        <v>530</v>
      </c>
      <c r="X20" s="226" t="s">
        <v>530</v>
      </c>
      <c r="Y20" s="226" t="s">
        <v>530</v>
      </c>
      <c r="Z20" s="226" t="s">
        <v>530</v>
      </c>
      <c r="AA20" s="226" t="s">
        <v>530</v>
      </c>
      <c r="AB20" s="226" t="s">
        <v>530</v>
      </c>
      <c r="AC20" s="226" t="s">
        <v>530</v>
      </c>
      <c r="AD20" s="226" t="s">
        <v>530</v>
      </c>
      <c r="AE20" s="226" t="s">
        <v>530</v>
      </c>
      <c r="AF20" s="226" t="s">
        <v>530</v>
      </c>
      <c r="AG20" s="226" t="s">
        <v>530</v>
      </c>
      <c r="AH20" s="226" t="s">
        <v>530</v>
      </c>
      <c r="AI20" s="226" t="s">
        <v>530</v>
      </c>
      <c r="AJ20" s="225"/>
    </row>
    <row r="21" spans="1:36" s="2" customFormat="1" ht="9" x14ac:dyDescent="0.15">
      <c r="A21" s="225" t="s">
        <v>989</v>
      </c>
      <c r="B21" s="226" t="s">
        <v>530</v>
      </c>
      <c r="C21" s="226" t="s">
        <v>530</v>
      </c>
      <c r="D21" s="226" t="s">
        <v>530</v>
      </c>
      <c r="E21" s="236" t="s">
        <v>1015</v>
      </c>
      <c r="F21" s="225" t="s">
        <v>822</v>
      </c>
      <c r="G21" s="225" t="s">
        <v>822</v>
      </c>
      <c r="H21" s="226" t="s">
        <v>530</v>
      </c>
      <c r="I21" s="226" t="s">
        <v>530</v>
      </c>
      <c r="J21" s="226" t="s">
        <v>530</v>
      </c>
      <c r="K21" s="226" t="s">
        <v>530</v>
      </c>
      <c r="L21" s="226" t="s">
        <v>530</v>
      </c>
      <c r="M21" s="226" t="s">
        <v>530</v>
      </c>
      <c r="N21" s="226" t="s">
        <v>530</v>
      </c>
      <c r="O21" s="226" t="s">
        <v>530</v>
      </c>
      <c r="P21" s="226" t="s">
        <v>530</v>
      </c>
      <c r="Q21" s="226" t="s">
        <v>530</v>
      </c>
      <c r="R21" s="226" t="s">
        <v>530</v>
      </c>
      <c r="S21" s="226" t="s">
        <v>530</v>
      </c>
      <c r="T21" s="226" t="s">
        <v>530</v>
      </c>
      <c r="U21" s="226" t="s">
        <v>530</v>
      </c>
      <c r="V21" s="226" t="s">
        <v>530</v>
      </c>
      <c r="W21" s="226" t="s">
        <v>530</v>
      </c>
      <c r="X21" s="226" t="s">
        <v>530</v>
      </c>
      <c r="Y21" s="226" t="s">
        <v>530</v>
      </c>
      <c r="Z21" s="226" t="s">
        <v>530</v>
      </c>
      <c r="AA21" s="226" t="s">
        <v>530</v>
      </c>
      <c r="AB21" s="226" t="s">
        <v>530</v>
      </c>
      <c r="AC21" s="226" t="s">
        <v>530</v>
      </c>
      <c r="AD21" s="226" t="s">
        <v>530</v>
      </c>
      <c r="AE21" s="226" t="s">
        <v>530</v>
      </c>
      <c r="AF21" s="226" t="s">
        <v>530</v>
      </c>
      <c r="AG21" s="226" t="s">
        <v>530</v>
      </c>
      <c r="AH21" s="226" t="s">
        <v>530</v>
      </c>
      <c r="AI21" s="226" t="s">
        <v>530</v>
      </c>
      <c r="AJ21" s="225"/>
    </row>
    <row r="22" spans="1:36" s="2" customFormat="1" ht="9" x14ac:dyDescent="0.15">
      <c r="A22" s="225" t="s">
        <v>72</v>
      </c>
      <c r="B22" s="226" t="s">
        <v>530</v>
      </c>
      <c r="C22" s="226" t="s">
        <v>530</v>
      </c>
      <c r="D22" s="226" t="s">
        <v>530</v>
      </c>
      <c r="E22" s="225" t="s">
        <v>802</v>
      </c>
      <c r="F22" s="225" t="s">
        <v>802</v>
      </c>
      <c r="G22" s="226" t="s">
        <v>530</v>
      </c>
      <c r="H22" s="226" t="s">
        <v>530</v>
      </c>
      <c r="I22" s="226" t="s">
        <v>530</v>
      </c>
      <c r="J22" s="226" t="s">
        <v>530</v>
      </c>
      <c r="K22" s="226" t="s">
        <v>530</v>
      </c>
      <c r="L22" s="226" t="s">
        <v>530</v>
      </c>
      <c r="M22" s="226" t="s">
        <v>530</v>
      </c>
      <c r="N22" s="226" t="s">
        <v>530</v>
      </c>
      <c r="O22" s="226" t="s">
        <v>530</v>
      </c>
      <c r="P22" s="226" t="s">
        <v>530</v>
      </c>
      <c r="Q22" s="226" t="s">
        <v>530</v>
      </c>
      <c r="R22" s="226" t="s">
        <v>530</v>
      </c>
      <c r="S22" s="226" t="s">
        <v>530</v>
      </c>
      <c r="T22" s="226" t="s">
        <v>530</v>
      </c>
      <c r="U22" s="226" t="s">
        <v>530</v>
      </c>
      <c r="V22" s="226" t="s">
        <v>530</v>
      </c>
      <c r="W22" s="226" t="s">
        <v>530</v>
      </c>
      <c r="X22" s="226" t="s">
        <v>530</v>
      </c>
      <c r="Y22" s="226" t="s">
        <v>530</v>
      </c>
      <c r="Z22" s="226" t="s">
        <v>530</v>
      </c>
      <c r="AA22" s="226" t="s">
        <v>530</v>
      </c>
      <c r="AB22" s="226" t="s">
        <v>530</v>
      </c>
      <c r="AC22" s="226" t="s">
        <v>530</v>
      </c>
      <c r="AD22" s="226" t="s">
        <v>530</v>
      </c>
      <c r="AE22" s="226" t="s">
        <v>530</v>
      </c>
      <c r="AF22" s="226" t="s">
        <v>530</v>
      </c>
      <c r="AG22" s="226" t="s">
        <v>530</v>
      </c>
      <c r="AH22" s="226" t="s">
        <v>530</v>
      </c>
      <c r="AI22" s="226" t="s">
        <v>530</v>
      </c>
      <c r="AJ22" s="225"/>
    </row>
    <row r="23" spans="1:36" s="2" customFormat="1" ht="9" x14ac:dyDescent="0.15">
      <c r="A23" s="225" t="s">
        <v>990</v>
      </c>
      <c r="B23" s="226" t="s">
        <v>530</v>
      </c>
      <c r="C23" s="226" t="s">
        <v>530</v>
      </c>
      <c r="D23" s="226" t="s">
        <v>530</v>
      </c>
      <c r="E23" s="226" t="s">
        <v>530</v>
      </c>
      <c r="F23" s="226" t="s">
        <v>530</v>
      </c>
      <c r="G23" s="225" t="s">
        <v>802</v>
      </c>
      <c r="H23" s="237" t="s">
        <v>875</v>
      </c>
      <c r="I23" s="225" t="s">
        <v>432</v>
      </c>
      <c r="J23" s="225" t="s">
        <v>822</v>
      </c>
      <c r="K23" s="227" t="s">
        <v>831</v>
      </c>
      <c r="L23" s="226" t="s">
        <v>530</v>
      </c>
      <c r="M23" s="226" t="s">
        <v>530</v>
      </c>
      <c r="N23" s="226" t="s">
        <v>530</v>
      </c>
      <c r="O23" s="226" t="s">
        <v>530</v>
      </c>
      <c r="P23" s="226" t="s">
        <v>530</v>
      </c>
      <c r="Q23" s="226" t="s">
        <v>530</v>
      </c>
      <c r="R23" s="226" t="s">
        <v>530</v>
      </c>
      <c r="S23" s="226" t="s">
        <v>530</v>
      </c>
      <c r="T23" s="226" t="s">
        <v>530</v>
      </c>
      <c r="U23" s="226" t="s">
        <v>530</v>
      </c>
      <c r="V23" s="226" t="s">
        <v>530</v>
      </c>
      <c r="W23" s="226" t="s">
        <v>530</v>
      </c>
      <c r="X23" s="226" t="s">
        <v>530</v>
      </c>
      <c r="Y23" s="226" t="s">
        <v>530</v>
      </c>
      <c r="Z23" s="226" t="s">
        <v>530</v>
      </c>
      <c r="AA23" s="226" t="s">
        <v>530</v>
      </c>
      <c r="AB23" s="226" t="s">
        <v>530</v>
      </c>
      <c r="AC23" s="226" t="s">
        <v>530</v>
      </c>
      <c r="AD23" s="226" t="s">
        <v>530</v>
      </c>
      <c r="AE23" s="226" t="s">
        <v>530</v>
      </c>
      <c r="AF23" s="226" t="s">
        <v>530</v>
      </c>
      <c r="AG23" s="226" t="s">
        <v>530</v>
      </c>
      <c r="AH23" s="226" t="s">
        <v>530</v>
      </c>
      <c r="AI23" s="226" t="s">
        <v>530</v>
      </c>
      <c r="AJ23" s="225"/>
    </row>
    <row r="24" spans="1:36" s="2" customFormat="1" ht="9" x14ac:dyDescent="0.15">
      <c r="A24" s="225" t="s">
        <v>992</v>
      </c>
      <c r="B24" s="226" t="s">
        <v>530</v>
      </c>
      <c r="C24" s="226" t="s">
        <v>530</v>
      </c>
      <c r="D24" s="226" t="s">
        <v>530</v>
      </c>
      <c r="E24" s="226" t="s">
        <v>530</v>
      </c>
      <c r="F24" s="226" t="s">
        <v>530</v>
      </c>
      <c r="G24" s="226" t="s">
        <v>530</v>
      </c>
      <c r="H24" s="237" t="s">
        <v>875</v>
      </c>
      <c r="I24" s="228" t="s">
        <v>875</v>
      </c>
      <c r="J24" s="225" t="s">
        <v>848</v>
      </c>
      <c r="K24" s="227" t="s">
        <v>432</v>
      </c>
      <c r="L24" s="227" t="s">
        <v>432</v>
      </c>
      <c r="M24" s="225" t="s">
        <v>1016</v>
      </c>
      <c r="N24" s="228" t="s">
        <v>875</v>
      </c>
      <c r="O24" s="226" t="s">
        <v>530</v>
      </c>
      <c r="P24" s="226" t="s">
        <v>530</v>
      </c>
      <c r="Q24" s="226" t="s">
        <v>530</v>
      </c>
      <c r="R24" s="226" t="s">
        <v>530</v>
      </c>
      <c r="S24" s="226" t="s">
        <v>530</v>
      </c>
      <c r="T24" s="226" t="s">
        <v>530</v>
      </c>
      <c r="U24" s="226" t="s">
        <v>530</v>
      </c>
      <c r="V24" s="226" t="s">
        <v>530</v>
      </c>
      <c r="W24" s="226" t="s">
        <v>530</v>
      </c>
      <c r="X24" s="226" t="s">
        <v>530</v>
      </c>
      <c r="Y24" s="226" t="s">
        <v>530</v>
      </c>
      <c r="Z24" s="226" t="s">
        <v>530</v>
      </c>
      <c r="AA24" s="226" t="s">
        <v>530</v>
      </c>
      <c r="AB24" s="226" t="s">
        <v>530</v>
      </c>
      <c r="AC24" s="226" t="s">
        <v>530</v>
      </c>
      <c r="AD24" s="226" t="s">
        <v>530</v>
      </c>
      <c r="AE24" s="226" t="s">
        <v>530</v>
      </c>
      <c r="AF24" s="226" t="s">
        <v>530</v>
      </c>
      <c r="AG24" s="226" t="s">
        <v>530</v>
      </c>
      <c r="AH24" s="226" t="s">
        <v>530</v>
      </c>
      <c r="AI24" s="226" t="s">
        <v>530</v>
      </c>
      <c r="AJ24" s="225"/>
    </row>
    <row r="25" spans="1:36" s="2" customFormat="1" ht="9" x14ac:dyDescent="0.15">
      <c r="A25" s="225" t="s">
        <v>994</v>
      </c>
      <c r="B25" s="226" t="s">
        <v>530</v>
      </c>
      <c r="C25" s="226" t="s">
        <v>530</v>
      </c>
      <c r="D25" s="226" t="s">
        <v>530</v>
      </c>
      <c r="E25" s="226" t="s">
        <v>530</v>
      </c>
      <c r="F25" s="226" t="s">
        <v>530</v>
      </c>
      <c r="G25" s="226" t="s">
        <v>530</v>
      </c>
      <c r="H25" s="226" t="s">
        <v>530</v>
      </c>
      <c r="I25" s="225" t="s">
        <v>802</v>
      </c>
      <c r="J25" s="225" t="s">
        <v>802</v>
      </c>
      <c r="K25" s="225" t="s">
        <v>802</v>
      </c>
      <c r="L25" s="225" t="s">
        <v>802</v>
      </c>
      <c r="M25" s="227" t="s">
        <v>858</v>
      </c>
      <c r="N25" s="225" t="s">
        <v>432</v>
      </c>
      <c r="O25" s="228" t="s">
        <v>875</v>
      </c>
      <c r="P25" s="225" t="s">
        <v>822</v>
      </c>
      <c r="Q25" s="238" t="s">
        <v>875</v>
      </c>
      <c r="R25" s="225" t="s">
        <v>802</v>
      </c>
      <c r="S25" s="238" t="s">
        <v>875</v>
      </c>
      <c r="T25" s="225" t="s">
        <v>432</v>
      </c>
      <c r="U25" s="225" t="s">
        <v>874</v>
      </c>
      <c r="V25" s="225" t="s">
        <v>848</v>
      </c>
      <c r="W25" s="225" t="s">
        <v>831</v>
      </c>
      <c r="X25" s="225" t="s">
        <v>802</v>
      </c>
      <c r="Y25" s="225" t="s">
        <v>822</v>
      </c>
      <c r="Z25" s="225" t="s">
        <v>802</v>
      </c>
      <c r="AA25" s="225" t="s">
        <v>831</v>
      </c>
      <c r="AB25" s="225" t="s">
        <v>848</v>
      </c>
      <c r="AC25" s="225" t="s">
        <v>822</v>
      </c>
      <c r="AD25" s="231" t="s">
        <v>858</v>
      </c>
      <c r="AE25" s="225" t="s">
        <v>822</v>
      </c>
      <c r="AF25" s="225" t="s">
        <v>822</v>
      </c>
      <c r="AG25" s="225" t="s">
        <v>822</v>
      </c>
      <c r="AH25" s="238" t="s">
        <v>875</v>
      </c>
      <c r="AI25" s="225" t="s">
        <v>432</v>
      </c>
      <c r="AJ25" s="225"/>
    </row>
    <row r="26" spans="1:36" s="2" customFormat="1" ht="9" x14ac:dyDescent="0.15">
      <c r="A26" s="225" t="s">
        <v>996</v>
      </c>
      <c r="B26" s="226" t="s">
        <v>530</v>
      </c>
      <c r="C26" s="226" t="s">
        <v>530</v>
      </c>
      <c r="D26" s="226" t="s">
        <v>530</v>
      </c>
      <c r="E26" s="226" t="s">
        <v>530</v>
      </c>
      <c r="F26" s="226" t="s">
        <v>530</v>
      </c>
      <c r="G26" s="226" t="s">
        <v>530</v>
      </c>
      <c r="H26" s="226" t="s">
        <v>530</v>
      </c>
      <c r="I26" s="226" t="s">
        <v>530</v>
      </c>
      <c r="J26" s="226" t="s">
        <v>530</v>
      </c>
      <c r="L26" s="225" t="s">
        <v>822</v>
      </c>
      <c r="M26" s="227" t="s">
        <v>874</v>
      </c>
      <c r="N26" s="228" t="s">
        <v>875</v>
      </c>
      <c r="O26" s="227" t="s">
        <v>874</v>
      </c>
      <c r="P26" s="225" t="s">
        <v>822</v>
      </c>
      <c r="Q26" s="225" t="s">
        <v>802</v>
      </c>
      <c r="R26" s="225" t="s">
        <v>802</v>
      </c>
      <c r="S26" s="238" t="s">
        <v>1019</v>
      </c>
      <c r="T26" s="225" t="s">
        <v>432</v>
      </c>
      <c r="U26" s="225" t="s">
        <v>822</v>
      </c>
      <c r="V26" s="238" t="s">
        <v>875</v>
      </c>
      <c r="W26" s="238" t="s">
        <v>875</v>
      </c>
      <c r="X26" s="225" t="s">
        <v>1016</v>
      </c>
      <c r="Y26" s="225" t="s">
        <v>822</v>
      </c>
      <c r="Z26" s="226" t="s">
        <v>530</v>
      </c>
      <c r="AA26" s="226" t="s">
        <v>530</v>
      </c>
      <c r="AB26" s="226" t="s">
        <v>530</v>
      </c>
      <c r="AC26" s="226" t="s">
        <v>530</v>
      </c>
      <c r="AD26" s="239" t="s">
        <v>875</v>
      </c>
      <c r="AE26" s="225" t="s">
        <v>802</v>
      </c>
      <c r="AF26" s="226" t="s">
        <v>530</v>
      </c>
      <c r="AG26" s="226" t="s">
        <v>530</v>
      </c>
      <c r="AH26" s="226" t="s">
        <v>530</v>
      </c>
      <c r="AI26" s="226" t="s">
        <v>530</v>
      </c>
      <c r="AJ26" s="225"/>
    </row>
    <row r="27" spans="1:36" s="2" customFormat="1" ht="9" x14ac:dyDescent="0.15">
      <c r="A27" s="225" t="s">
        <v>997</v>
      </c>
      <c r="B27" s="226" t="s">
        <v>530</v>
      </c>
      <c r="C27" s="226" t="s">
        <v>530</v>
      </c>
      <c r="D27" s="226" t="s">
        <v>530</v>
      </c>
      <c r="E27" s="226" t="s">
        <v>530</v>
      </c>
      <c r="F27" s="226" t="s">
        <v>530</v>
      </c>
      <c r="G27" s="226" t="s">
        <v>530</v>
      </c>
      <c r="H27" s="226" t="s">
        <v>530</v>
      </c>
      <c r="I27" s="226" t="s">
        <v>530</v>
      </c>
      <c r="J27" s="226" t="s">
        <v>530</v>
      </c>
      <c r="K27" s="226" t="s">
        <v>530</v>
      </c>
      <c r="L27" s="228" t="s">
        <v>875</v>
      </c>
      <c r="M27" s="228" t="s">
        <v>875</v>
      </c>
      <c r="N27" s="235" t="s">
        <v>858</v>
      </c>
      <c r="O27" s="225" t="s">
        <v>848</v>
      </c>
      <c r="P27" s="225" t="s">
        <v>802</v>
      </c>
      <c r="Q27" s="225" t="s">
        <v>831</v>
      </c>
      <c r="R27" s="225" t="s">
        <v>802</v>
      </c>
      <c r="S27" s="225" t="s">
        <v>802</v>
      </c>
      <c r="T27" s="225" t="s">
        <v>822</v>
      </c>
      <c r="U27" s="231" t="s">
        <v>1013</v>
      </c>
      <c r="V27" s="238" t="s">
        <v>875</v>
      </c>
      <c r="W27" s="225" t="s">
        <v>432</v>
      </c>
      <c r="X27" s="225" t="s">
        <v>432</v>
      </c>
      <c r="Y27" s="225" t="s">
        <v>432</v>
      </c>
      <c r="Z27" s="225" t="s">
        <v>1014</v>
      </c>
      <c r="AA27" s="225" t="s">
        <v>432</v>
      </c>
      <c r="AB27" s="225" t="s">
        <v>822</v>
      </c>
      <c r="AC27" s="233" t="s">
        <v>1015</v>
      </c>
      <c r="AD27" s="226" t="s">
        <v>530</v>
      </c>
      <c r="AE27" s="226" t="s">
        <v>530</v>
      </c>
      <c r="AF27" s="226" t="s">
        <v>530</v>
      </c>
      <c r="AG27" s="226" t="s">
        <v>530</v>
      </c>
      <c r="AH27" s="226" t="s">
        <v>530</v>
      </c>
      <c r="AI27" s="226" t="s">
        <v>530</v>
      </c>
      <c r="AJ27" s="225"/>
    </row>
    <row r="28" spans="1:36" s="2" customFormat="1" ht="9" x14ac:dyDescent="0.15">
      <c r="A28" s="225" t="s">
        <v>999</v>
      </c>
      <c r="B28" s="226" t="s">
        <v>530</v>
      </c>
      <c r="C28" s="226" t="s">
        <v>530</v>
      </c>
      <c r="D28" s="226" t="s">
        <v>530</v>
      </c>
      <c r="E28" s="226" t="s">
        <v>530</v>
      </c>
      <c r="F28" s="226" t="s">
        <v>530</v>
      </c>
      <c r="G28" s="226" t="s">
        <v>530</v>
      </c>
      <c r="H28" s="226" t="s">
        <v>530</v>
      </c>
      <c r="I28" s="226" t="s">
        <v>530</v>
      </c>
      <c r="J28" s="226" t="s">
        <v>530</v>
      </c>
      <c r="K28" s="226" t="s">
        <v>530</v>
      </c>
      <c r="L28" s="225" t="s">
        <v>822</v>
      </c>
      <c r="M28" s="225" t="s">
        <v>802</v>
      </c>
      <c r="N28" s="227" t="s">
        <v>858</v>
      </c>
      <c r="O28" s="228" t="s">
        <v>1016</v>
      </c>
      <c r="P28" s="225" t="s">
        <v>822</v>
      </c>
      <c r="Q28" s="225" t="s">
        <v>802</v>
      </c>
      <c r="R28" s="225" t="s">
        <v>432</v>
      </c>
      <c r="S28" s="226" t="s">
        <v>530</v>
      </c>
      <c r="T28" s="226" t="s">
        <v>530</v>
      </c>
      <c r="U28" s="226" t="s">
        <v>530</v>
      </c>
      <c r="V28" s="226" t="s">
        <v>530</v>
      </c>
      <c r="W28" s="226" t="s">
        <v>530</v>
      </c>
      <c r="X28" s="226" t="s">
        <v>530</v>
      </c>
      <c r="Y28" s="226" t="s">
        <v>530</v>
      </c>
      <c r="Z28" s="226" t="s">
        <v>530</v>
      </c>
      <c r="AA28" s="226" t="s">
        <v>530</v>
      </c>
      <c r="AB28" s="226" t="s">
        <v>530</v>
      </c>
      <c r="AC28" s="226" t="s">
        <v>530</v>
      </c>
      <c r="AD28" s="226" t="s">
        <v>530</v>
      </c>
      <c r="AE28" s="226" t="s">
        <v>530</v>
      </c>
      <c r="AF28" s="226" t="s">
        <v>530</v>
      </c>
      <c r="AG28" s="226" t="s">
        <v>530</v>
      </c>
      <c r="AH28" s="226" t="s">
        <v>530</v>
      </c>
      <c r="AI28" s="226" t="s">
        <v>530</v>
      </c>
      <c r="AJ28" s="225"/>
    </row>
    <row r="29" spans="1:36" s="2" customFormat="1" ht="9" x14ac:dyDescent="0.15">
      <c r="A29" s="225" t="s">
        <v>88</v>
      </c>
      <c r="B29" s="226" t="s">
        <v>530</v>
      </c>
      <c r="C29" s="226" t="s">
        <v>530</v>
      </c>
      <c r="D29" s="226" t="s">
        <v>530</v>
      </c>
      <c r="E29" s="226" t="s">
        <v>530</v>
      </c>
      <c r="F29" s="226" t="s">
        <v>530</v>
      </c>
      <c r="G29" s="226" t="s">
        <v>530</v>
      </c>
      <c r="H29" s="226" t="s">
        <v>530</v>
      </c>
      <c r="I29" s="226" t="s">
        <v>530</v>
      </c>
      <c r="J29" s="226" t="s">
        <v>530</v>
      </c>
      <c r="K29" s="226" t="s">
        <v>530</v>
      </c>
      <c r="L29" s="226" t="s">
        <v>530</v>
      </c>
      <c r="M29" s="225" t="s">
        <v>1020</v>
      </c>
      <c r="N29" s="226" t="s">
        <v>530</v>
      </c>
      <c r="O29" s="226" t="s">
        <v>530</v>
      </c>
      <c r="P29" s="226" t="s">
        <v>530</v>
      </c>
      <c r="Q29" s="226" t="s">
        <v>530</v>
      </c>
      <c r="R29" s="226" t="s">
        <v>530</v>
      </c>
      <c r="S29" s="226" t="s">
        <v>530</v>
      </c>
      <c r="T29" s="226" t="s">
        <v>530</v>
      </c>
      <c r="U29" s="226" t="s">
        <v>530</v>
      </c>
      <c r="V29" s="226" t="s">
        <v>530</v>
      </c>
      <c r="W29" s="226" t="s">
        <v>530</v>
      </c>
      <c r="X29" s="226" t="s">
        <v>530</v>
      </c>
      <c r="Y29" s="226" t="s">
        <v>530</v>
      </c>
      <c r="Z29" s="226" t="s">
        <v>530</v>
      </c>
      <c r="AA29" s="226" t="s">
        <v>530</v>
      </c>
      <c r="AB29" s="226" t="s">
        <v>530</v>
      </c>
      <c r="AC29" s="226" t="s">
        <v>530</v>
      </c>
      <c r="AD29" s="226" t="s">
        <v>530</v>
      </c>
      <c r="AE29" s="226" t="s">
        <v>530</v>
      </c>
      <c r="AF29" s="226" t="s">
        <v>530</v>
      </c>
      <c r="AG29" s="226" t="s">
        <v>530</v>
      </c>
      <c r="AH29" s="226" t="s">
        <v>530</v>
      </c>
      <c r="AI29" s="226" t="s">
        <v>530</v>
      </c>
      <c r="AJ29" s="225"/>
    </row>
    <row r="30" spans="1:36" s="2" customFormat="1" ht="9" x14ac:dyDescent="0.15">
      <c r="A30" s="225" t="s">
        <v>1000</v>
      </c>
      <c r="B30" s="226" t="s">
        <v>530</v>
      </c>
      <c r="C30" s="226" t="s">
        <v>530</v>
      </c>
      <c r="D30" s="226" t="s">
        <v>530</v>
      </c>
      <c r="E30" s="226" t="s">
        <v>530</v>
      </c>
      <c r="F30" s="226" t="s">
        <v>530</v>
      </c>
      <c r="G30" s="226" t="s">
        <v>530</v>
      </c>
      <c r="H30" s="226" t="s">
        <v>530</v>
      </c>
      <c r="I30" s="226" t="s">
        <v>530</v>
      </c>
      <c r="J30" s="226" t="s">
        <v>530</v>
      </c>
      <c r="K30" s="226" t="s">
        <v>530</v>
      </c>
      <c r="L30" s="226" t="s">
        <v>530</v>
      </c>
      <c r="M30" s="226" t="s">
        <v>530</v>
      </c>
      <c r="N30" s="235" t="s">
        <v>822</v>
      </c>
      <c r="O30" s="227" t="s">
        <v>831</v>
      </c>
      <c r="P30" s="225" t="s">
        <v>432</v>
      </c>
      <c r="Q30" s="225" t="s">
        <v>822</v>
      </c>
      <c r="R30" s="225" t="s">
        <v>802</v>
      </c>
      <c r="S30" s="225" t="s">
        <v>802</v>
      </c>
      <c r="T30" s="225" t="s">
        <v>822</v>
      </c>
      <c r="U30" s="238" t="s">
        <v>875</v>
      </c>
      <c r="V30" s="231" t="s">
        <v>831</v>
      </c>
      <c r="W30" s="231" t="s">
        <v>831</v>
      </c>
      <c r="X30" s="226" t="s">
        <v>530</v>
      </c>
      <c r="Y30" s="226" t="s">
        <v>530</v>
      </c>
      <c r="Z30" s="226" t="s">
        <v>530</v>
      </c>
      <c r="AA30" s="226" t="s">
        <v>530</v>
      </c>
      <c r="AB30" s="226" t="s">
        <v>530</v>
      </c>
      <c r="AC30" s="226" t="s">
        <v>530</v>
      </c>
      <c r="AD30" s="226" t="s">
        <v>530</v>
      </c>
      <c r="AE30" s="226" t="s">
        <v>530</v>
      </c>
      <c r="AF30" s="226" t="s">
        <v>530</v>
      </c>
      <c r="AG30" s="226" t="s">
        <v>530</v>
      </c>
      <c r="AH30" s="226" t="s">
        <v>530</v>
      </c>
      <c r="AI30" s="226" t="s">
        <v>530</v>
      </c>
      <c r="AJ30" s="225"/>
    </row>
    <row r="31" spans="1:36" s="2" customFormat="1" ht="9" x14ac:dyDescent="0.15">
      <c r="A31" s="225" t="s">
        <v>90</v>
      </c>
      <c r="B31" s="226" t="s">
        <v>530</v>
      </c>
      <c r="C31" s="226" t="s">
        <v>530</v>
      </c>
      <c r="D31" s="226" t="s">
        <v>530</v>
      </c>
      <c r="E31" s="226" t="s">
        <v>530</v>
      </c>
      <c r="F31" s="226" t="s">
        <v>530</v>
      </c>
      <c r="G31" s="226" t="s">
        <v>530</v>
      </c>
      <c r="H31" s="226" t="s">
        <v>530</v>
      </c>
      <c r="I31" s="226" t="s">
        <v>530</v>
      </c>
      <c r="J31" s="226" t="s">
        <v>530</v>
      </c>
      <c r="K31" s="226" t="s">
        <v>530</v>
      </c>
      <c r="L31" s="226" t="s">
        <v>530</v>
      </c>
      <c r="M31" s="226" t="s">
        <v>530</v>
      </c>
      <c r="N31" s="226" t="s">
        <v>530</v>
      </c>
      <c r="O31" s="226" t="s">
        <v>530</v>
      </c>
      <c r="P31" s="226" t="s">
        <v>530</v>
      </c>
      <c r="Q31" s="231" t="s">
        <v>831</v>
      </c>
      <c r="R31" s="231" t="s">
        <v>831</v>
      </c>
      <c r="S31" s="238" t="s">
        <v>432</v>
      </c>
      <c r="T31" s="231" t="s">
        <v>831</v>
      </c>
      <c r="U31" s="238" t="s">
        <v>432</v>
      </c>
      <c r="V31" s="226" t="s">
        <v>530</v>
      </c>
      <c r="W31" s="226" t="s">
        <v>530</v>
      </c>
      <c r="X31" s="226" t="s">
        <v>530</v>
      </c>
      <c r="Y31" s="226" t="s">
        <v>530</v>
      </c>
      <c r="Z31" s="226" t="s">
        <v>530</v>
      </c>
      <c r="AA31" s="226" t="s">
        <v>530</v>
      </c>
      <c r="AB31" s="226" t="s">
        <v>530</v>
      </c>
      <c r="AC31" s="226" t="s">
        <v>530</v>
      </c>
      <c r="AD31" s="226" t="s">
        <v>530</v>
      </c>
      <c r="AE31" s="226" t="s">
        <v>530</v>
      </c>
      <c r="AF31" s="226" t="s">
        <v>530</v>
      </c>
      <c r="AG31" s="226" t="s">
        <v>530</v>
      </c>
      <c r="AH31" s="226" t="s">
        <v>530</v>
      </c>
      <c r="AI31" s="226" t="s">
        <v>530</v>
      </c>
      <c r="AJ31" s="225"/>
    </row>
    <row r="32" spans="1:36" s="2" customFormat="1" ht="9" x14ac:dyDescent="0.15">
      <c r="A32" s="225" t="s">
        <v>1003</v>
      </c>
      <c r="B32" s="226" t="s">
        <v>530</v>
      </c>
      <c r="C32" s="226" t="s">
        <v>530</v>
      </c>
      <c r="D32" s="226" t="s">
        <v>530</v>
      </c>
      <c r="E32" s="226" t="s">
        <v>530</v>
      </c>
      <c r="F32" s="226" t="s">
        <v>530</v>
      </c>
      <c r="G32" s="226" t="s">
        <v>530</v>
      </c>
      <c r="H32" s="226" t="s">
        <v>530</v>
      </c>
      <c r="I32" s="226" t="s">
        <v>530</v>
      </c>
      <c r="J32" s="226" t="s">
        <v>530</v>
      </c>
      <c r="K32" s="226" t="s">
        <v>530</v>
      </c>
      <c r="L32" s="226" t="s">
        <v>530</v>
      </c>
      <c r="M32" s="226" t="s">
        <v>530</v>
      </c>
      <c r="N32" s="226" t="s">
        <v>530</v>
      </c>
      <c r="O32" s="226" t="s">
        <v>530</v>
      </c>
      <c r="P32" s="226" t="s">
        <v>530</v>
      </c>
      <c r="Q32" s="225" t="s">
        <v>432</v>
      </c>
      <c r="R32" s="238" t="s">
        <v>875</v>
      </c>
      <c r="S32" s="231" t="s">
        <v>831</v>
      </c>
      <c r="T32" s="225" t="s">
        <v>1014</v>
      </c>
      <c r="U32" s="225" t="s">
        <v>848</v>
      </c>
      <c r="V32" s="225" t="s">
        <v>802</v>
      </c>
      <c r="W32" s="225" t="s">
        <v>802</v>
      </c>
      <c r="X32" s="225" t="s">
        <v>822</v>
      </c>
      <c r="Y32" s="225" t="s">
        <v>432</v>
      </c>
      <c r="Z32" s="225" t="s">
        <v>802</v>
      </c>
      <c r="AA32" s="225" t="s">
        <v>802</v>
      </c>
      <c r="AB32" s="225" t="s">
        <v>848</v>
      </c>
      <c r="AC32" s="225" t="s">
        <v>802</v>
      </c>
      <c r="AD32" s="225" t="s">
        <v>802</v>
      </c>
      <c r="AE32" s="225" t="s">
        <v>822</v>
      </c>
      <c r="AF32" s="225" t="s">
        <v>432</v>
      </c>
      <c r="AG32" s="225" t="s">
        <v>432</v>
      </c>
      <c r="AH32" s="225" t="s">
        <v>822</v>
      </c>
      <c r="AI32" s="225" t="s">
        <v>432</v>
      </c>
      <c r="AJ32" s="225"/>
    </row>
    <row r="33" spans="1:36" s="2" customFormat="1" ht="9" x14ac:dyDescent="0.15">
      <c r="A33" s="225" t="s">
        <v>1004</v>
      </c>
      <c r="B33" s="226" t="s">
        <v>530</v>
      </c>
      <c r="C33" s="226" t="s">
        <v>530</v>
      </c>
      <c r="D33" s="226" t="s">
        <v>530</v>
      </c>
      <c r="E33" s="226" t="s">
        <v>530</v>
      </c>
      <c r="F33" s="226" t="s">
        <v>530</v>
      </c>
      <c r="G33" s="226" t="s">
        <v>530</v>
      </c>
      <c r="H33" s="226" t="s">
        <v>530</v>
      </c>
      <c r="I33" s="226" t="s">
        <v>530</v>
      </c>
      <c r="J33" s="226" t="s">
        <v>530</v>
      </c>
      <c r="K33" s="226" t="s">
        <v>530</v>
      </c>
      <c r="L33" s="226" t="s">
        <v>530</v>
      </c>
      <c r="M33" s="226" t="s">
        <v>530</v>
      </c>
      <c r="N33" s="226" t="s">
        <v>530</v>
      </c>
      <c r="O33" s="226" t="s">
        <v>530</v>
      </c>
      <c r="P33" s="226" t="s">
        <v>530</v>
      </c>
      <c r="Q33" s="226" t="s">
        <v>530</v>
      </c>
      <c r="R33" s="225" t="s">
        <v>822</v>
      </c>
      <c r="S33" s="225" t="s">
        <v>432</v>
      </c>
      <c r="T33" s="225" t="s">
        <v>802</v>
      </c>
      <c r="U33" s="225" t="s">
        <v>822</v>
      </c>
      <c r="V33" s="225" t="s">
        <v>802</v>
      </c>
      <c r="W33" s="225" t="s">
        <v>822</v>
      </c>
      <c r="X33" s="225" t="s">
        <v>432</v>
      </c>
      <c r="Y33" s="225" t="s">
        <v>822</v>
      </c>
      <c r="Z33" s="225" t="s">
        <v>802</v>
      </c>
      <c r="AA33" s="225" t="s">
        <v>822</v>
      </c>
      <c r="AB33" s="225" t="s">
        <v>874</v>
      </c>
      <c r="AC33" s="233" t="s">
        <v>1015</v>
      </c>
      <c r="AD33" s="225" t="s">
        <v>875</v>
      </c>
      <c r="AE33" s="225" t="s">
        <v>1016</v>
      </c>
      <c r="AF33" s="225" t="s">
        <v>432</v>
      </c>
      <c r="AG33" s="225" t="s">
        <v>802</v>
      </c>
      <c r="AH33" s="231" t="s">
        <v>858</v>
      </c>
      <c r="AI33" s="225" t="s">
        <v>432</v>
      </c>
      <c r="AJ33" s="225"/>
    </row>
    <row r="34" spans="1:36" s="2" customFormat="1" ht="9" x14ac:dyDescent="0.15">
      <c r="A34" s="225" t="s">
        <v>1006</v>
      </c>
      <c r="B34" s="226" t="s">
        <v>530</v>
      </c>
      <c r="C34" s="226" t="s">
        <v>530</v>
      </c>
      <c r="D34" s="226" t="s">
        <v>530</v>
      </c>
      <c r="E34" s="226" t="s">
        <v>530</v>
      </c>
      <c r="F34" s="226" t="s">
        <v>530</v>
      </c>
      <c r="G34" s="226" t="s">
        <v>530</v>
      </c>
      <c r="H34" s="226" t="s">
        <v>530</v>
      </c>
      <c r="I34" s="226" t="s">
        <v>530</v>
      </c>
      <c r="J34" s="226" t="s">
        <v>530</v>
      </c>
      <c r="K34" s="226" t="s">
        <v>530</v>
      </c>
      <c r="L34" s="226" t="s">
        <v>530</v>
      </c>
      <c r="M34" s="226" t="s">
        <v>530</v>
      </c>
      <c r="N34" s="226" t="s">
        <v>530</v>
      </c>
      <c r="O34" s="226" t="s">
        <v>530</v>
      </c>
      <c r="P34" s="226" t="s">
        <v>530</v>
      </c>
      <c r="Q34" s="226" t="s">
        <v>530</v>
      </c>
      <c r="R34" s="226" t="s">
        <v>530</v>
      </c>
      <c r="S34" s="225" t="s">
        <v>432</v>
      </c>
      <c r="T34" s="225" t="s">
        <v>802</v>
      </c>
      <c r="U34" s="225" t="s">
        <v>822</v>
      </c>
      <c r="V34" s="225" t="s">
        <v>432</v>
      </c>
      <c r="W34" s="225" t="s">
        <v>802</v>
      </c>
      <c r="X34" s="225" t="s">
        <v>1014</v>
      </c>
      <c r="Y34" s="225" t="s">
        <v>432</v>
      </c>
      <c r="Z34" s="233" t="s">
        <v>1015</v>
      </c>
      <c r="AA34" s="225" t="s">
        <v>802</v>
      </c>
      <c r="AB34" s="225" t="s">
        <v>822</v>
      </c>
      <c r="AC34" s="225" t="s">
        <v>802</v>
      </c>
      <c r="AD34" s="225" t="s">
        <v>432</v>
      </c>
      <c r="AE34" s="225" t="s">
        <v>875</v>
      </c>
      <c r="AF34" s="233" t="s">
        <v>1015</v>
      </c>
      <c r="AG34" s="225" t="s">
        <v>1014</v>
      </c>
      <c r="AH34" s="225" t="s">
        <v>432</v>
      </c>
      <c r="AI34" s="231" t="s">
        <v>858</v>
      </c>
      <c r="AJ34" s="225"/>
    </row>
    <row r="35" spans="1:36" s="2" customFormat="1" ht="9" x14ac:dyDescent="0.15">
      <c r="A35" s="225" t="s">
        <v>1007</v>
      </c>
      <c r="B35" s="226" t="s">
        <v>530</v>
      </c>
      <c r="C35" s="226" t="s">
        <v>530</v>
      </c>
      <c r="D35" s="226" t="s">
        <v>530</v>
      </c>
      <c r="E35" s="226" t="s">
        <v>530</v>
      </c>
      <c r="F35" s="226" t="s">
        <v>530</v>
      </c>
      <c r="G35" s="226" t="s">
        <v>530</v>
      </c>
      <c r="H35" s="226" t="s">
        <v>530</v>
      </c>
      <c r="I35" s="226" t="s">
        <v>530</v>
      </c>
      <c r="J35" s="226" t="s">
        <v>530</v>
      </c>
      <c r="K35" s="226" t="s">
        <v>530</v>
      </c>
      <c r="L35" s="226" t="s">
        <v>530</v>
      </c>
      <c r="M35" s="226" t="s">
        <v>530</v>
      </c>
      <c r="N35" s="226" t="s">
        <v>530</v>
      </c>
      <c r="O35" s="226" t="s">
        <v>530</v>
      </c>
      <c r="P35" s="226" t="s">
        <v>530</v>
      </c>
      <c r="Q35" s="226" t="s">
        <v>530</v>
      </c>
      <c r="R35" s="226" t="s">
        <v>530</v>
      </c>
      <c r="S35" s="226" t="s">
        <v>530</v>
      </c>
      <c r="T35" s="226" t="s">
        <v>530</v>
      </c>
      <c r="U35" s="226" t="s">
        <v>530</v>
      </c>
      <c r="V35" s="225" t="s">
        <v>432</v>
      </c>
      <c r="W35" s="231" t="s">
        <v>831</v>
      </c>
      <c r="X35" s="225" t="s">
        <v>802</v>
      </c>
      <c r="Y35" s="238" t="s">
        <v>875</v>
      </c>
      <c r="Z35" s="225" t="s">
        <v>848</v>
      </c>
      <c r="AA35" s="225" t="s">
        <v>802</v>
      </c>
      <c r="AB35" s="226" t="s">
        <v>530</v>
      </c>
      <c r="AC35" s="226" t="s">
        <v>530</v>
      </c>
      <c r="AD35" s="226" t="s">
        <v>530</v>
      </c>
      <c r="AE35" s="226" t="s">
        <v>530</v>
      </c>
      <c r="AF35" s="226" t="s">
        <v>530</v>
      </c>
      <c r="AG35" s="226" t="s">
        <v>530</v>
      </c>
      <c r="AH35" s="226" t="s">
        <v>530</v>
      </c>
      <c r="AI35" s="226" t="s">
        <v>530</v>
      </c>
      <c r="AJ35" s="225"/>
    </row>
    <row r="36" spans="1:36" s="2" customFormat="1" ht="9" x14ac:dyDescent="0.15">
      <c r="A36" s="1" t="s">
        <v>1008</v>
      </c>
      <c r="B36" s="226" t="s">
        <v>530</v>
      </c>
      <c r="C36" s="226" t="s">
        <v>530</v>
      </c>
      <c r="D36" s="226" t="s">
        <v>530</v>
      </c>
      <c r="E36" s="226" t="s">
        <v>530</v>
      </c>
      <c r="F36" s="226" t="s">
        <v>530</v>
      </c>
      <c r="G36" s="226" t="s">
        <v>530</v>
      </c>
      <c r="H36" s="226" t="s">
        <v>530</v>
      </c>
      <c r="I36" s="226" t="s">
        <v>530</v>
      </c>
      <c r="J36" s="226" t="s">
        <v>530</v>
      </c>
      <c r="K36" s="226" t="s">
        <v>530</v>
      </c>
      <c r="L36" s="226" t="s">
        <v>530</v>
      </c>
      <c r="M36" s="226" t="s">
        <v>530</v>
      </c>
      <c r="N36" s="226" t="s">
        <v>530</v>
      </c>
      <c r="O36" s="226" t="s">
        <v>530</v>
      </c>
      <c r="P36" s="226" t="s">
        <v>530</v>
      </c>
      <c r="Q36" s="226" t="s">
        <v>530</v>
      </c>
      <c r="R36" s="226" t="s">
        <v>530</v>
      </c>
      <c r="S36" s="226" t="s">
        <v>530</v>
      </c>
      <c r="T36" s="226" t="s">
        <v>530</v>
      </c>
      <c r="U36" s="226" t="s">
        <v>530</v>
      </c>
      <c r="V36" s="226" t="s">
        <v>530</v>
      </c>
      <c r="W36" s="226" t="s">
        <v>530</v>
      </c>
      <c r="X36" s="226" t="s">
        <v>530</v>
      </c>
      <c r="Y36" s="231" t="s">
        <v>432</v>
      </c>
      <c r="Z36" s="225" t="s">
        <v>822</v>
      </c>
      <c r="AA36" s="225" t="s">
        <v>822</v>
      </c>
      <c r="AB36" s="225" t="s">
        <v>802</v>
      </c>
      <c r="AC36" s="238" t="s">
        <v>875</v>
      </c>
      <c r="AD36" s="239" t="s">
        <v>875</v>
      </c>
      <c r="AE36" s="225" t="s">
        <v>802</v>
      </c>
      <c r="AF36" s="225" t="s">
        <v>822</v>
      </c>
      <c r="AG36" s="225" t="s">
        <v>875</v>
      </c>
      <c r="AH36" s="231" t="s">
        <v>432</v>
      </c>
      <c r="AI36" s="225" t="s">
        <v>802</v>
      </c>
      <c r="AJ36" s="225"/>
    </row>
    <row r="37" spans="1:36" s="2" customFormat="1" ht="9" x14ac:dyDescent="0.15">
      <c r="A37" s="1" t="s">
        <v>1009</v>
      </c>
      <c r="B37" s="226" t="s">
        <v>530</v>
      </c>
      <c r="C37" s="226" t="s">
        <v>530</v>
      </c>
      <c r="D37" s="226" t="s">
        <v>530</v>
      </c>
      <c r="E37" s="226" t="s">
        <v>530</v>
      </c>
      <c r="F37" s="226" t="s">
        <v>530</v>
      </c>
      <c r="G37" s="226" t="s">
        <v>530</v>
      </c>
      <c r="H37" s="226" t="s">
        <v>530</v>
      </c>
      <c r="I37" s="226" t="s">
        <v>530</v>
      </c>
      <c r="J37" s="226" t="s">
        <v>530</v>
      </c>
      <c r="K37" s="226" t="s">
        <v>530</v>
      </c>
      <c r="L37" s="226" t="s">
        <v>530</v>
      </c>
      <c r="M37" s="226" t="s">
        <v>530</v>
      </c>
      <c r="N37" s="226" t="s">
        <v>530</v>
      </c>
      <c r="O37" s="226" t="s">
        <v>530</v>
      </c>
      <c r="P37" s="226" t="s">
        <v>530</v>
      </c>
      <c r="Q37" s="226" t="s">
        <v>530</v>
      </c>
      <c r="R37" s="226" t="s">
        <v>530</v>
      </c>
      <c r="S37" s="226" t="s">
        <v>530</v>
      </c>
      <c r="T37" s="226" t="s">
        <v>530</v>
      </c>
      <c r="U37" s="226" t="s">
        <v>530</v>
      </c>
      <c r="V37" s="226" t="s">
        <v>530</v>
      </c>
      <c r="W37" s="226" t="s">
        <v>530</v>
      </c>
      <c r="X37" s="226" t="s">
        <v>530</v>
      </c>
      <c r="Y37" s="226" t="s">
        <v>530</v>
      </c>
      <c r="Z37" s="238" t="s">
        <v>875</v>
      </c>
      <c r="AA37" s="231" t="s">
        <v>831</v>
      </c>
      <c r="AB37" s="225" t="s">
        <v>822</v>
      </c>
      <c r="AC37" s="231" t="s">
        <v>831</v>
      </c>
      <c r="AD37" s="225" t="s">
        <v>822</v>
      </c>
      <c r="AE37" s="225" t="s">
        <v>1014</v>
      </c>
      <c r="AF37" s="226" t="s">
        <v>530</v>
      </c>
      <c r="AG37" s="226" t="s">
        <v>530</v>
      </c>
      <c r="AH37" s="226" t="s">
        <v>530</v>
      </c>
      <c r="AI37" s="226" t="s">
        <v>530</v>
      </c>
      <c r="AJ37" s="225"/>
    </row>
    <row r="38" spans="1:36" s="2" customFormat="1" ht="9" x14ac:dyDescent="0.15">
      <c r="A38" s="1" t="s">
        <v>100</v>
      </c>
      <c r="B38" s="226" t="s">
        <v>530</v>
      </c>
      <c r="C38" s="226" t="s">
        <v>530</v>
      </c>
      <c r="D38" s="226" t="s">
        <v>530</v>
      </c>
      <c r="E38" s="226" t="s">
        <v>530</v>
      </c>
      <c r="F38" s="226" t="s">
        <v>530</v>
      </c>
      <c r="G38" s="226" t="s">
        <v>530</v>
      </c>
      <c r="H38" s="226" t="s">
        <v>530</v>
      </c>
      <c r="I38" s="226" t="s">
        <v>530</v>
      </c>
      <c r="J38" s="226" t="s">
        <v>530</v>
      </c>
      <c r="K38" s="226" t="s">
        <v>530</v>
      </c>
      <c r="L38" s="226" t="s">
        <v>530</v>
      </c>
      <c r="M38" s="226" t="s">
        <v>530</v>
      </c>
      <c r="N38" s="226" t="s">
        <v>530</v>
      </c>
      <c r="O38" s="226" t="s">
        <v>530</v>
      </c>
      <c r="P38" s="226" t="s">
        <v>530</v>
      </c>
      <c r="Q38" s="226" t="s">
        <v>530</v>
      </c>
      <c r="R38" s="226" t="s">
        <v>530</v>
      </c>
      <c r="S38" s="226" t="s">
        <v>530</v>
      </c>
      <c r="T38" s="226" t="s">
        <v>530</v>
      </c>
      <c r="U38" s="226" t="s">
        <v>530</v>
      </c>
      <c r="V38" s="226" t="s">
        <v>530</v>
      </c>
      <c r="W38" s="226" t="s">
        <v>530</v>
      </c>
      <c r="X38" s="226" t="s">
        <v>530</v>
      </c>
      <c r="Y38" s="226" t="s">
        <v>530</v>
      </c>
      <c r="Z38" s="226" t="s">
        <v>530</v>
      </c>
      <c r="AA38" s="226" t="s">
        <v>530</v>
      </c>
      <c r="AB38" s="225" t="s">
        <v>432</v>
      </c>
      <c r="AC38" s="226" t="s">
        <v>530</v>
      </c>
      <c r="AD38" s="226" t="s">
        <v>530</v>
      </c>
      <c r="AE38" s="226" t="s">
        <v>530</v>
      </c>
      <c r="AF38" s="226" t="s">
        <v>530</v>
      </c>
      <c r="AG38" s="226" t="s">
        <v>530</v>
      </c>
      <c r="AH38" s="226" t="s">
        <v>530</v>
      </c>
      <c r="AI38" s="226" t="s">
        <v>530</v>
      </c>
      <c r="AJ38" s="225"/>
    </row>
    <row r="39" spans="1:36" s="2" customFormat="1" ht="9" x14ac:dyDescent="0.15">
      <c r="A39" s="1" t="s">
        <v>101</v>
      </c>
      <c r="B39" s="226" t="s">
        <v>530</v>
      </c>
      <c r="C39" s="226" t="s">
        <v>530</v>
      </c>
      <c r="D39" s="226" t="s">
        <v>530</v>
      </c>
      <c r="E39" s="226" t="s">
        <v>530</v>
      </c>
      <c r="F39" s="226" t="s">
        <v>530</v>
      </c>
      <c r="G39" s="226" t="s">
        <v>530</v>
      </c>
      <c r="H39" s="226" t="s">
        <v>530</v>
      </c>
      <c r="I39" s="226" t="s">
        <v>530</v>
      </c>
      <c r="J39" s="226" t="s">
        <v>530</v>
      </c>
      <c r="K39" s="226" t="s">
        <v>530</v>
      </c>
      <c r="L39" s="226" t="s">
        <v>530</v>
      </c>
      <c r="M39" s="226" t="s">
        <v>530</v>
      </c>
      <c r="N39" s="226" t="s">
        <v>530</v>
      </c>
      <c r="O39" s="226" t="s">
        <v>530</v>
      </c>
      <c r="P39" s="226" t="s">
        <v>530</v>
      </c>
      <c r="Q39" s="226" t="s">
        <v>530</v>
      </c>
      <c r="R39" s="226" t="s">
        <v>530</v>
      </c>
      <c r="S39" s="226" t="s">
        <v>530</v>
      </c>
      <c r="T39" s="226" t="s">
        <v>530</v>
      </c>
      <c r="U39" s="226" t="s">
        <v>530</v>
      </c>
      <c r="V39" s="226" t="s">
        <v>530</v>
      </c>
      <c r="W39" s="226" t="s">
        <v>530</v>
      </c>
      <c r="X39" s="226" t="s">
        <v>530</v>
      </c>
      <c r="Y39" s="226" t="s">
        <v>530</v>
      </c>
      <c r="Z39" s="226" t="s">
        <v>530</v>
      </c>
      <c r="AA39" s="226" t="s">
        <v>530</v>
      </c>
      <c r="AB39" s="226" t="s">
        <v>530</v>
      </c>
      <c r="AC39" s="239" t="s">
        <v>802</v>
      </c>
      <c r="AD39" s="231" t="s">
        <v>858</v>
      </c>
      <c r="AE39" s="225" t="s">
        <v>831</v>
      </c>
      <c r="AF39" s="226" t="s">
        <v>530</v>
      </c>
      <c r="AG39" s="226" t="s">
        <v>530</v>
      </c>
      <c r="AH39" s="226" t="s">
        <v>530</v>
      </c>
      <c r="AI39" s="226" t="s">
        <v>530</v>
      </c>
      <c r="AJ39" s="225"/>
    </row>
    <row r="40" spans="1:36" s="2" customFormat="1" ht="9" x14ac:dyDescent="0.15">
      <c r="A40" s="1" t="s">
        <v>1010</v>
      </c>
      <c r="B40" s="225"/>
      <c r="C40" s="225"/>
      <c r="D40" s="225"/>
      <c r="E40" s="225"/>
      <c r="F40" s="226" t="s">
        <v>530</v>
      </c>
      <c r="G40" s="226" t="s">
        <v>530</v>
      </c>
      <c r="H40" s="226" t="s">
        <v>530</v>
      </c>
      <c r="I40" s="226" t="s">
        <v>530</v>
      </c>
      <c r="J40" s="226" t="s">
        <v>530</v>
      </c>
      <c r="K40" s="226" t="s">
        <v>530</v>
      </c>
      <c r="L40" s="226" t="s">
        <v>530</v>
      </c>
      <c r="M40" s="226" t="s">
        <v>530</v>
      </c>
      <c r="N40" s="226" t="s">
        <v>530</v>
      </c>
      <c r="O40" s="226" t="s">
        <v>530</v>
      </c>
      <c r="P40" s="226" t="s">
        <v>530</v>
      </c>
      <c r="Q40" s="226" t="s">
        <v>530</v>
      </c>
      <c r="R40" s="226" t="s">
        <v>530</v>
      </c>
      <c r="S40" s="226" t="s">
        <v>530</v>
      </c>
      <c r="T40" s="226" t="s">
        <v>530</v>
      </c>
      <c r="U40" s="226" t="s">
        <v>530</v>
      </c>
      <c r="V40" s="226" t="s">
        <v>530</v>
      </c>
      <c r="W40" s="226" t="s">
        <v>530</v>
      </c>
      <c r="X40" s="226" t="s">
        <v>530</v>
      </c>
      <c r="Y40" s="226" t="s">
        <v>530</v>
      </c>
      <c r="Z40" s="226" t="s">
        <v>530</v>
      </c>
      <c r="AA40" s="226" t="s">
        <v>530</v>
      </c>
      <c r="AB40" s="226" t="s">
        <v>530</v>
      </c>
      <c r="AC40" s="226" t="s">
        <v>530</v>
      </c>
      <c r="AD40" s="226" t="s">
        <v>530</v>
      </c>
      <c r="AE40" s="226" t="s">
        <v>530</v>
      </c>
      <c r="AF40" s="225" t="s">
        <v>802</v>
      </c>
      <c r="AG40" s="225" t="s">
        <v>432</v>
      </c>
      <c r="AH40" s="238" t="s">
        <v>875</v>
      </c>
      <c r="AI40" s="225" t="s">
        <v>822</v>
      </c>
      <c r="AJ40" s="225"/>
    </row>
    <row r="41" spans="1:36" s="2" customFormat="1" ht="9" x14ac:dyDescent="0.15">
      <c r="A41" s="1" t="s">
        <v>1011</v>
      </c>
      <c r="B41" s="225"/>
      <c r="C41" s="225"/>
      <c r="D41" s="225"/>
      <c r="E41" s="225"/>
      <c r="F41" s="226" t="s">
        <v>530</v>
      </c>
      <c r="G41" s="226" t="s">
        <v>530</v>
      </c>
      <c r="H41" s="226" t="s">
        <v>530</v>
      </c>
      <c r="I41" s="226" t="s">
        <v>530</v>
      </c>
      <c r="J41" s="226" t="s">
        <v>530</v>
      </c>
      <c r="K41" s="226" t="s">
        <v>530</v>
      </c>
      <c r="L41" s="226" t="s">
        <v>530</v>
      </c>
      <c r="M41" s="226" t="s">
        <v>530</v>
      </c>
      <c r="N41" s="226" t="s">
        <v>530</v>
      </c>
      <c r="O41" s="226" t="s">
        <v>530</v>
      </c>
      <c r="P41" s="226" t="s">
        <v>530</v>
      </c>
      <c r="Q41" s="226" t="s">
        <v>530</v>
      </c>
      <c r="R41" s="226" t="s">
        <v>530</v>
      </c>
      <c r="S41" s="226" t="s">
        <v>530</v>
      </c>
      <c r="T41" s="226" t="s">
        <v>530</v>
      </c>
      <c r="U41" s="226" t="s">
        <v>530</v>
      </c>
      <c r="V41" s="226" t="s">
        <v>530</v>
      </c>
      <c r="W41" s="226" t="s">
        <v>530</v>
      </c>
      <c r="X41" s="226" t="s">
        <v>530</v>
      </c>
      <c r="Y41" s="226" t="s">
        <v>530</v>
      </c>
      <c r="Z41" s="226" t="s">
        <v>530</v>
      </c>
      <c r="AA41" s="226" t="s">
        <v>530</v>
      </c>
      <c r="AB41" s="226" t="s">
        <v>530</v>
      </c>
      <c r="AC41" s="226" t="s">
        <v>530</v>
      </c>
      <c r="AD41" s="226" t="s">
        <v>530</v>
      </c>
      <c r="AE41" s="226" t="s">
        <v>530</v>
      </c>
      <c r="AF41" s="238" t="s">
        <v>1016</v>
      </c>
      <c r="AG41" s="225" t="s">
        <v>1014</v>
      </c>
      <c r="AH41" s="225" t="s">
        <v>822</v>
      </c>
      <c r="AI41" s="231" t="s">
        <v>858</v>
      </c>
      <c r="AJ41" s="225"/>
    </row>
    <row r="42" spans="1:36" s="2" customFormat="1" ht="9" x14ac:dyDescent="0.15">
      <c r="A42" s="1" t="s">
        <v>103</v>
      </c>
      <c r="B42" s="225"/>
      <c r="C42" s="225"/>
      <c r="D42" s="225"/>
      <c r="E42" s="225"/>
      <c r="F42" s="226" t="s">
        <v>530</v>
      </c>
      <c r="G42" s="226" t="s">
        <v>530</v>
      </c>
      <c r="H42" s="226" t="s">
        <v>530</v>
      </c>
      <c r="I42" s="226" t="s">
        <v>530</v>
      </c>
      <c r="J42" s="226" t="s">
        <v>530</v>
      </c>
      <c r="K42" s="226" t="s">
        <v>530</v>
      </c>
      <c r="L42" s="226" t="s">
        <v>530</v>
      </c>
      <c r="M42" s="226" t="s">
        <v>530</v>
      </c>
      <c r="N42" s="226" t="s">
        <v>530</v>
      </c>
      <c r="O42" s="226" t="s">
        <v>530</v>
      </c>
      <c r="P42" s="226" t="s">
        <v>530</v>
      </c>
      <c r="Q42" s="226" t="s">
        <v>530</v>
      </c>
      <c r="R42" s="226" t="s">
        <v>530</v>
      </c>
      <c r="S42" s="226" t="s">
        <v>530</v>
      </c>
      <c r="T42" s="226" t="s">
        <v>530</v>
      </c>
      <c r="U42" s="226" t="s">
        <v>530</v>
      </c>
      <c r="V42" s="226" t="s">
        <v>530</v>
      </c>
      <c r="W42" s="226" t="s">
        <v>530</v>
      </c>
      <c r="X42" s="226" t="s">
        <v>530</v>
      </c>
      <c r="Y42" s="226" t="s">
        <v>530</v>
      </c>
      <c r="Z42" s="226" t="s">
        <v>530</v>
      </c>
      <c r="AA42" s="226" t="s">
        <v>530</v>
      </c>
      <c r="AB42" s="226" t="s">
        <v>530</v>
      </c>
      <c r="AC42" s="226" t="s">
        <v>530</v>
      </c>
      <c r="AD42" s="226" t="s">
        <v>530</v>
      </c>
      <c r="AE42" s="226" t="s">
        <v>530</v>
      </c>
      <c r="AF42" s="225" t="s">
        <v>432</v>
      </c>
      <c r="AG42" s="226" t="s">
        <v>530</v>
      </c>
      <c r="AH42" s="226" t="s">
        <v>530</v>
      </c>
      <c r="AI42" s="226" t="s">
        <v>530</v>
      </c>
      <c r="AJ42" s="225"/>
    </row>
    <row r="43" spans="1:36" s="2" customFormat="1" ht="9" x14ac:dyDescent="0.15">
      <c r="A43" s="1" t="s">
        <v>1939</v>
      </c>
      <c r="B43" s="225"/>
      <c r="C43" s="225"/>
      <c r="D43" s="225"/>
      <c r="E43" s="225"/>
      <c r="F43" s="226" t="s">
        <v>530</v>
      </c>
      <c r="G43" s="226" t="s">
        <v>530</v>
      </c>
      <c r="H43" s="226" t="s">
        <v>530</v>
      </c>
      <c r="I43" s="226" t="s">
        <v>530</v>
      </c>
      <c r="J43" s="226" t="s">
        <v>530</v>
      </c>
      <c r="K43" s="226" t="s">
        <v>530</v>
      </c>
      <c r="L43" s="226" t="s">
        <v>530</v>
      </c>
      <c r="M43" s="226" t="s">
        <v>530</v>
      </c>
      <c r="N43" s="226" t="s">
        <v>530</v>
      </c>
      <c r="O43" s="226" t="s">
        <v>530</v>
      </c>
      <c r="P43" s="226" t="s">
        <v>530</v>
      </c>
      <c r="Q43" s="226" t="s">
        <v>530</v>
      </c>
      <c r="R43" s="226" t="s">
        <v>530</v>
      </c>
      <c r="S43" s="226" t="s">
        <v>530</v>
      </c>
      <c r="T43" s="226" t="s">
        <v>530</v>
      </c>
      <c r="U43" s="226" t="s">
        <v>530</v>
      </c>
      <c r="V43" s="226" t="s">
        <v>530</v>
      </c>
      <c r="W43" s="226" t="s">
        <v>530</v>
      </c>
      <c r="X43" s="226" t="s">
        <v>530</v>
      </c>
      <c r="Y43" s="226" t="s">
        <v>530</v>
      </c>
      <c r="Z43" s="226" t="s">
        <v>530</v>
      </c>
      <c r="AA43" s="226" t="s">
        <v>530</v>
      </c>
      <c r="AB43" s="226" t="s">
        <v>530</v>
      </c>
      <c r="AC43" s="226" t="s">
        <v>530</v>
      </c>
      <c r="AD43" s="226" t="s">
        <v>530</v>
      </c>
      <c r="AE43" s="226" t="s">
        <v>530</v>
      </c>
      <c r="AF43" s="226" t="s">
        <v>530</v>
      </c>
      <c r="AG43" s="238" t="s">
        <v>822</v>
      </c>
      <c r="AH43" s="231" t="s">
        <v>858</v>
      </c>
      <c r="AI43" s="225" t="s">
        <v>802</v>
      </c>
      <c r="AJ43" s="225"/>
    </row>
    <row r="44" spans="1:36" s="2" customFormat="1" ht="9" x14ac:dyDescent="0.15">
      <c r="A44" s="1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C44" s="225"/>
      <c r="AD44" s="225"/>
      <c r="AE44" s="225"/>
      <c r="AF44" s="225"/>
      <c r="AG44" s="225"/>
      <c r="AH44" s="225"/>
      <c r="AI44" s="225"/>
      <c r="AJ44" s="225"/>
    </row>
    <row r="45" spans="1:36" s="2" customFormat="1" ht="9" x14ac:dyDescent="0.15">
      <c r="A45" s="1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C45" s="225"/>
      <c r="AD45" s="225"/>
      <c r="AE45" s="225"/>
      <c r="AF45" s="225"/>
      <c r="AG45" s="225"/>
      <c r="AH45" s="225"/>
      <c r="AI45" s="225"/>
      <c r="AJ45" s="225"/>
    </row>
    <row r="46" spans="1:36" s="2" customFormat="1" ht="9" x14ac:dyDescent="0.15">
      <c r="A46" s="1"/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C46" s="225"/>
      <c r="AD46" s="225"/>
      <c r="AE46" s="225"/>
      <c r="AF46" s="225"/>
      <c r="AG46" s="225"/>
      <c r="AH46" s="225"/>
      <c r="AI46" s="225"/>
      <c r="AJ46" s="225"/>
    </row>
    <row r="47" spans="1:36" s="2" customFormat="1" ht="9" x14ac:dyDescent="0.15">
      <c r="A47" s="1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C47" s="225"/>
      <c r="AD47" s="225"/>
      <c r="AE47" s="225"/>
      <c r="AF47" s="225"/>
      <c r="AG47" s="225"/>
      <c r="AH47" s="225"/>
      <c r="AI47" s="225"/>
      <c r="AJ47" s="225"/>
    </row>
    <row r="48" spans="1:36" s="2" customFormat="1" ht="9" x14ac:dyDescent="0.15">
      <c r="A48" s="1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C48" s="225"/>
      <c r="AD48" s="225"/>
      <c r="AE48" s="225"/>
      <c r="AF48" s="225"/>
      <c r="AG48" s="225"/>
      <c r="AH48" s="225"/>
      <c r="AI48" s="225"/>
      <c r="AJ48" s="225"/>
    </row>
  </sheetData>
  <pageMargins left="0.25" right="0.25" top="1" bottom="1" header="0.5" footer="0.5"/>
  <pageSetup orientation="landscape" horizontalDpi="4294967293" verticalDpi="4294967293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V46"/>
  <sheetViews>
    <sheetView zoomScaleNormal="100" workbookViewId="0">
      <pane xSplit="1" topLeftCell="K1" activePane="topRight" state="frozen"/>
      <selection activeCell="F1" sqref="F1"/>
      <selection pane="topRight" activeCell="AJ3" sqref="AJ3"/>
    </sheetView>
  </sheetViews>
  <sheetFormatPr defaultRowHeight="12.75" x14ac:dyDescent="0.2"/>
  <cols>
    <col min="1" max="1" width="15.5703125" style="20" bestFit="1" customWidth="1"/>
    <col min="2" max="17" width="6.42578125" style="69" customWidth="1"/>
    <col min="18" max="19" width="6.42578125" style="212" customWidth="1"/>
    <col min="20" max="20" width="6.42578125" style="69" customWidth="1"/>
    <col min="21" max="21" width="6.42578125" style="212" customWidth="1"/>
    <col min="22" max="25" width="6.42578125" style="69" customWidth="1"/>
    <col min="26" max="26" width="6.42578125" style="212" customWidth="1"/>
    <col min="27" max="27" width="6.42578125" customWidth="1"/>
    <col min="28" max="28" width="6.42578125" style="120" customWidth="1"/>
    <col min="29" max="36" width="6.42578125" style="125" customWidth="1"/>
    <col min="37" max="53" width="6.42578125" style="120" customWidth="1"/>
    <col min="54" max="74" width="9.140625" style="120"/>
  </cols>
  <sheetData>
    <row r="1" spans="1:74" s="5" customFormat="1" ht="11.25" x14ac:dyDescent="0.2">
      <c r="A1" s="66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212"/>
      <c r="S1" s="212"/>
      <c r="T1" s="69"/>
      <c r="U1" s="212"/>
      <c r="V1" s="69"/>
      <c r="W1" s="69"/>
      <c r="X1" s="69"/>
      <c r="Y1" s="69"/>
      <c r="Z1" s="212"/>
      <c r="AB1" s="67"/>
      <c r="AC1" s="212"/>
      <c r="AD1" s="212"/>
      <c r="AE1" s="212"/>
      <c r="AF1" s="212"/>
      <c r="AG1" s="212"/>
      <c r="AH1" s="212"/>
      <c r="AI1" s="212"/>
      <c r="AJ1" s="212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</row>
    <row r="2" spans="1:74" s="240" customFormat="1" ht="11.25" x14ac:dyDescent="0.2">
      <c r="A2" s="66" t="s">
        <v>354</v>
      </c>
      <c r="B2" s="66">
        <v>1</v>
      </c>
      <c r="C2" s="66">
        <v>2</v>
      </c>
      <c r="D2" s="66">
        <v>3</v>
      </c>
      <c r="E2" s="66">
        <v>4</v>
      </c>
      <c r="F2" s="66">
        <v>5</v>
      </c>
      <c r="G2" s="66">
        <v>6</v>
      </c>
      <c r="H2" s="66">
        <v>7</v>
      </c>
      <c r="I2" s="66">
        <v>8</v>
      </c>
      <c r="J2" s="66">
        <v>9</v>
      </c>
      <c r="K2" s="66">
        <v>10</v>
      </c>
      <c r="L2" s="66">
        <v>11</v>
      </c>
      <c r="M2" s="66">
        <v>12</v>
      </c>
      <c r="N2" s="66">
        <v>13</v>
      </c>
      <c r="O2" s="66">
        <v>14</v>
      </c>
      <c r="P2" s="66">
        <v>15</v>
      </c>
      <c r="Q2" s="66">
        <v>16</v>
      </c>
      <c r="R2" s="66">
        <v>17</v>
      </c>
      <c r="S2" s="66">
        <v>18</v>
      </c>
      <c r="T2" s="66">
        <v>19</v>
      </c>
      <c r="U2" s="66">
        <v>20</v>
      </c>
      <c r="V2" s="66">
        <v>21</v>
      </c>
      <c r="W2" s="66">
        <v>22</v>
      </c>
      <c r="X2" s="66">
        <v>23</v>
      </c>
      <c r="Y2" s="66">
        <v>24</v>
      </c>
      <c r="Z2" s="66">
        <v>25</v>
      </c>
      <c r="AA2" s="66">
        <v>26</v>
      </c>
      <c r="AB2" s="212">
        <v>27</v>
      </c>
      <c r="AC2" s="212">
        <v>28</v>
      </c>
      <c r="AD2" s="212">
        <v>29</v>
      </c>
      <c r="AE2" s="212">
        <v>30</v>
      </c>
      <c r="AF2" s="212">
        <v>31</v>
      </c>
      <c r="AG2" s="212">
        <v>32</v>
      </c>
      <c r="AH2" s="212">
        <v>33</v>
      </c>
      <c r="AI2" s="212">
        <v>34</v>
      </c>
      <c r="AJ2" s="212">
        <v>35</v>
      </c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</row>
    <row r="3" spans="1:74" s="2" customFormat="1" ht="9" x14ac:dyDescent="0.15">
      <c r="A3" s="225" t="s">
        <v>966</v>
      </c>
      <c r="B3" s="226" t="s">
        <v>530</v>
      </c>
      <c r="C3" s="228" t="s">
        <v>822</v>
      </c>
      <c r="D3" s="227" t="s">
        <v>858</v>
      </c>
      <c r="E3" s="226" t="s">
        <v>530</v>
      </c>
      <c r="F3" s="226" t="s">
        <v>530</v>
      </c>
      <c r="G3" s="226" t="s">
        <v>530</v>
      </c>
      <c r="H3" s="226" t="s">
        <v>530</v>
      </c>
      <c r="I3" s="226" t="s">
        <v>530</v>
      </c>
      <c r="J3" s="226" t="s">
        <v>530</v>
      </c>
      <c r="K3" s="226" t="s">
        <v>530</v>
      </c>
      <c r="L3" s="226" t="s">
        <v>530</v>
      </c>
      <c r="M3" s="226" t="s">
        <v>530</v>
      </c>
      <c r="N3" s="226" t="s">
        <v>530</v>
      </c>
      <c r="O3" s="225" t="s">
        <v>432</v>
      </c>
      <c r="P3" s="225" t="s">
        <v>432</v>
      </c>
      <c r="Q3" s="226" t="s">
        <v>530</v>
      </c>
      <c r="R3" s="226" t="s">
        <v>530</v>
      </c>
      <c r="S3" s="226" t="s">
        <v>530</v>
      </c>
      <c r="T3" s="226" t="s">
        <v>530</v>
      </c>
      <c r="U3" s="226" t="s">
        <v>530</v>
      </c>
      <c r="V3" s="226" t="s">
        <v>530</v>
      </c>
      <c r="W3" s="226" t="s">
        <v>530</v>
      </c>
      <c r="X3" s="226" t="s">
        <v>530</v>
      </c>
      <c r="Y3" s="226" t="s">
        <v>530</v>
      </c>
      <c r="Z3" s="226" t="s">
        <v>530</v>
      </c>
      <c r="AA3" s="226" t="s">
        <v>530</v>
      </c>
      <c r="AB3" s="226" t="s">
        <v>530</v>
      </c>
      <c r="AC3" s="226" t="s">
        <v>530</v>
      </c>
      <c r="AD3" s="226" t="s">
        <v>530</v>
      </c>
      <c r="AE3" s="226" t="s">
        <v>530</v>
      </c>
      <c r="AF3" s="226" t="s">
        <v>530</v>
      </c>
      <c r="AG3" s="226" t="s">
        <v>530</v>
      </c>
      <c r="AH3" s="226" t="s">
        <v>530</v>
      </c>
      <c r="AI3" s="226" t="s">
        <v>530</v>
      </c>
      <c r="AJ3" s="225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</row>
    <row r="4" spans="1:74" s="2" customFormat="1" ht="9" x14ac:dyDescent="0.15">
      <c r="A4" s="225" t="s">
        <v>968</v>
      </c>
      <c r="B4" s="226" t="s">
        <v>530</v>
      </c>
      <c r="C4" s="225" t="s">
        <v>802</v>
      </c>
      <c r="D4" s="225" t="s">
        <v>822</v>
      </c>
      <c r="E4" s="225" t="s">
        <v>831</v>
      </c>
      <c r="F4" s="225" t="s">
        <v>802</v>
      </c>
      <c r="G4" s="225" t="s">
        <v>802</v>
      </c>
      <c r="H4" s="225" t="s">
        <v>432</v>
      </c>
      <c r="I4" s="225" t="s">
        <v>822</v>
      </c>
      <c r="J4" s="225" t="s">
        <v>874</v>
      </c>
      <c r="K4" s="228" t="s">
        <v>875</v>
      </c>
      <c r="L4" s="225" t="s">
        <v>432</v>
      </c>
      <c r="M4" s="225" t="s">
        <v>432</v>
      </c>
      <c r="N4" s="225" t="s">
        <v>802</v>
      </c>
      <c r="O4" s="227" t="s">
        <v>858</v>
      </c>
      <c r="P4" s="225" t="s">
        <v>432</v>
      </c>
      <c r="Q4" s="225" t="s">
        <v>831</v>
      </c>
      <c r="R4" s="225" t="s">
        <v>802</v>
      </c>
      <c r="S4" s="225" t="s">
        <v>432</v>
      </c>
      <c r="T4" s="225" t="s">
        <v>831</v>
      </c>
      <c r="U4" s="231" t="s">
        <v>858</v>
      </c>
      <c r="V4" s="225" t="s">
        <v>432</v>
      </c>
      <c r="W4" s="225" t="s">
        <v>831</v>
      </c>
      <c r="X4" s="225" t="s">
        <v>822</v>
      </c>
      <c r="Y4" s="225" t="s">
        <v>831</v>
      </c>
      <c r="Z4" s="231" t="s">
        <v>858</v>
      </c>
      <c r="AA4" s="225" t="s">
        <v>432</v>
      </c>
      <c r="AB4" s="225" t="s">
        <v>848</v>
      </c>
      <c r="AC4" s="225" t="s">
        <v>432</v>
      </c>
      <c r="AD4" s="225" t="s">
        <v>802</v>
      </c>
      <c r="AE4" s="231" t="s">
        <v>858</v>
      </c>
      <c r="AF4" s="225" t="s">
        <v>432</v>
      </c>
      <c r="AG4" s="225" t="s">
        <v>874</v>
      </c>
      <c r="AH4" s="225" t="s">
        <v>2003</v>
      </c>
      <c r="AI4" s="225" t="s">
        <v>822</v>
      </c>
      <c r="AJ4" s="225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</row>
    <row r="5" spans="1:74" s="2" customFormat="1" ht="9" x14ac:dyDescent="0.15">
      <c r="A5" s="225" t="s">
        <v>970</v>
      </c>
      <c r="B5" s="225" t="s">
        <v>822</v>
      </c>
      <c r="C5" s="225" t="s">
        <v>1016</v>
      </c>
      <c r="D5" s="225" t="s">
        <v>875</v>
      </c>
      <c r="E5" s="226" t="s">
        <v>530</v>
      </c>
      <c r="F5" s="226" t="s">
        <v>530</v>
      </c>
      <c r="G5" s="226" t="s">
        <v>530</v>
      </c>
      <c r="H5" s="226" t="s">
        <v>530</v>
      </c>
      <c r="I5" s="226" t="s">
        <v>530</v>
      </c>
      <c r="J5" s="226" t="s">
        <v>530</v>
      </c>
      <c r="K5" s="226" t="s">
        <v>530</v>
      </c>
      <c r="L5" s="226" t="s">
        <v>530</v>
      </c>
      <c r="M5" s="226" t="s">
        <v>530</v>
      </c>
      <c r="N5" s="226" t="s">
        <v>530</v>
      </c>
      <c r="O5" s="226" t="s">
        <v>530</v>
      </c>
      <c r="P5" s="226" t="s">
        <v>530</v>
      </c>
      <c r="Q5" s="226" t="s">
        <v>530</v>
      </c>
      <c r="R5" s="226" t="s">
        <v>530</v>
      </c>
      <c r="S5" s="226" t="s">
        <v>530</v>
      </c>
      <c r="T5" s="226" t="s">
        <v>530</v>
      </c>
      <c r="U5" s="226" t="s">
        <v>530</v>
      </c>
      <c r="V5" s="226" t="s">
        <v>530</v>
      </c>
      <c r="W5" s="226" t="s">
        <v>530</v>
      </c>
      <c r="X5" s="226" t="s">
        <v>530</v>
      </c>
      <c r="Y5" s="226" t="s">
        <v>530</v>
      </c>
      <c r="Z5" s="226" t="s">
        <v>530</v>
      </c>
      <c r="AA5" s="226" t="s">
        <v>530</v>
      </c>
      <c r="AB5" s="226" t="s">
        <v>530</v>
      </c>
      <c r="AC5" s="226" t="s">
        <v>530</v>
      </c>
      <c r="AD5" s="226" t="s">
        <v>530</v>
      </c>
      <c r="AE5" s="226" t="s">
        <v>530</v>
      </c>
      <c r="AF5" s="226" t="s">
        <v>530</v>
      </c>
      <c r="AG5" s="226" t="s">
        <v>530</v>
      </c>
      <c r="AH5" s="226" t="s">
        <v>530</v>
      </c>
      <c r="AI5" s="226" t="s">
        <v>530</v>
      </c>
      <c r="AJ5" s="225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</row>
    <row r="6" spans="1:74" s="2" customFormat="1" ht="9" x14ac:dyDescent="0.15">
      <c r="A6" s="225" t="s">
        <v>42</v>
      </c>
      <c r="B6" s="225" t="s">
        <v>875</v>
      </c>
      <c r="C6" s="225" t="s">
        <v>831</v>
      </c>
      <c r="D6" s="226" t="s">
        <v>530</v>
      </c>
      <c r="E6" s="226" t="s">
        <v>530</v>
      </c>
      <c r="F6" s="226" t="s">
        <v>530</v>
      </c>
      <c r="G6" s="226" t="s">
        <v>530</v>
      </c>
      <c r="H6" s="226" t="s">
        <v>530</v>
      </c>
      <c r="I6" s="226" t="s">
        <v>530</v>
      </c>
      <c r="J6" s="226" t="s">
        <v>530</v>
      </c>
      <c r="K6" s="226" t="s">
        <v>530</v>
      </c>
      <c r="L6" s="226" t="s">
        <v>530</v>
      </c>
      <c r="M6" s="226" t="s">
        <v>530</v>
      </c>
      <c r="N6" s="226" t="s">
        <v>530</v>
      </c>
      <c r="O6" s="226" t="s">
        <v>530</v>
      </c>
      <c r="P6" s="226" t="s">
        <v>530</v>
      </c>
      <c r="Q6" s="226" t="s">
        <v>530</v>
      </c>
      <c r="R6" s="226" t="s">
        <v>530</v>
      </c>
      <c r="S6" s="226" t="s">
        <v>530</v>
      </c>
      <c r="T6" s="226" t="s">
        <v>530</v>
      </c>
      <c r="U6" s="226" t="s">
        <v>530</v>
      </c>
      <c r="V6" s="226" t="s">
        <v>530</v>
      </c>
      <c r="W6" s="226" t="s">
        <v>530</v>
      </c>
      <c r="X6" s="226" t="s">
        <v>530</v>
      </c>
      <c r="Y6" s="226" t="s">
        <v>530</v>
      </c>
      <c r="Z6" s="226" t="s">
        <v>530</v>
      </c>
      <c r="AA6" s="226" t="s">
        <v>530</v>
      </c>
      <c r="AB6" s="226" t="s">
        <v>530</v>
      </c>
      <c r="AC6" s="226" t="s">
        <v>530</v>
      </c>
      <c r="AD6" s="226" t="s">
        <v>530</v>
      </c>
      <c r="AE6" s="226" t="s">
        <v>530</v>
      </c>
      <c r="AF6" s="226" t="s">
        <v>530</v>
      </c>
      <c r="AG6" s="226" t="s">
        <v>530</v>
      </c>
      <c r="AH6" s="226" t="s">
        <v>530</v>
      </c>
      <c r="AI6" s="226" t="s">
        <v>530</v>
      </c>
      <c r="AJ6" s="225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</row>
    <row r="7" spans="1:74" s="2" customFormat="1" ht="9" x14ac:dyDescent="0.15">
      <c r="A7" s="225" t="s">
        <v>44</v>
      </c>
      <c r="B7" s="225" t="s">
        <v>831</v>
      </c>
      <c r="C7" s="225" t="s">
        <v>802</v>
      </c>
      <c r="D7" s="225" t="s">
        <v>831</v>
      </c>
      <c r="E7" s="225" t="s">
        <v>432</v>
      </c>
      <c r="F7" s="225" t="s">
        <v>802</v>
      </c>
      <c r="G7" s="225" t="s">
        <v>432</v>
      </c>
      <c r="H7" s="225" t="s">
        <v>831</v>
      </c>
      <c r="I7" s="225" t="s">
        <v>432</v>
      </c>
      <c r="J7" s="225" t="s">
        <v>831</v>
      </c>
      <c r="K7" s="225" t="s">
        <v>432</v>
      </c>
      <c r="L7" s="227" t="s">
        <v>858</v>
      </c>
      <c r="M7" s="225" t="s">
        <v>432</v>
      </c>
      <c r="N7" s="225" t="s">
        <v>802</v>
      </c>
      <c r="O7" s="225" t="s">
        <v>1021</v>
      </c>
      <c r="P7" s="235" t="s">
        <v>822</v>
      </c>
      <c r="Q7" s="225" t="s">
        <v>802</v>
      </c>
      <c r="R7" s="225" t="s">
        <v>432</v>
      </c>
      <c r="S7" s="231" t="s">
        <v>858</v>
      </c>
      <c r="T7" s="225" t="s">
        <v>831</v>
      </c>
      <c r="U7" s="225" t="s">
        <v>432</v>
      </c>
      <c r="V7" s="225" t="s">
        <v>432</v>
      </c>
      <c r="W7" s="225" t="s">
        <v>875</v>
      </c>
      <c r="X7" s="225" t="s">
        <v>802</v>
      </c>
      <c r="Y7" s="226" t="s">
        <v>530</v>
      </c>
      <c r="Z7" s="226" t="s">
        <v>530</v>
      </c>
      <c r="AA7" s="226" t="s">
        <v>530</v>
      </c>
      <c r="AB7" s="226" t="s">
        <v>530</v>
      </c>
      <c r="AC7" s="226" t="s">
        <v>530</v>
      </c>
      <c r="AD7" s="226" t="s">
        <v>530</v>
      </c>
      <c r="AE7" s="226" t="s">
        <v>530</v>
      </c>
      <c r="AF7" s="226" t="s">
        <v>530</v>
      </c>
      <c r="AG7" s="226" t="s">
        <v>530</v>
      </c>
      <c r="AH7" s="226" t="s">
        <v>530</v>
      </c>
      <c r="AI7" s="226" t="s">
        <v>530</v>
      </c>
      <c r="AJ7" s="225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</row>
    <row r="8" spans="1:74" s="2" customFormat="1" ht="9" x14ac:dyDescent="0.15">
      <c r="A8" s="225" t="s">
        <v>974</v>
      </c>
      <c r="B8" s="225" t="s">
        <v>432</v>
      </c>
      <c r="C8" s="225" t="s">
        <v>802</v>
      </c>
      <c r="D8" s="228" t="s">
        <v>875</v>
      </c>
      <c r="E8" s="225" t="s">
        <v>831</v>
      </c>
      <c r="F8" s="225" t="s">
        <v>432</v>
      </c>
      <c r="G8" s="225" t="s">
        <v>831</v>
      </c>
      <c r="H8" s="225" t="s">
        <v>874</v>
      </c>
      <c r="I8" s="225" t="s">
        <v>432</v>
      </c>
      <c r="J8" s="225" t="s">
        <v>432</v>
      </c>
      <c r="K8" s="225" t="s">
        <v>802</v>
      </c>
      <c r="L8" s="227" t="s">
        <v>858</v>
      </c>
      <c r="M8" s="225" t="s">
        <v>802</v>
      </c>
      <c r="N8" s="225" t="s">
        <v>1014</v>
      </c>
      <c r="O8" s="225" t="s">
        <v>432</v>
      </c>
      <c r="P8" s="225" t="s">
        <v>432</v>
      </c>
      <c r="Q8" s="225" t="s">
        <v>802</v>
      </c>
      <c r="R8" s="238" t="s">
        <v>875</v>
      </c>
      <c r="S8" s="225" t="s">
        <v>822</v>
      </c>
      <c r="T8" s="225" t="s">
        <v>831</v>
      </c>
      <c r="U8" s="225" t="s">
        <v>848</v>
      </c>
      <c r="V8" s="225" t="s">
        <v>802</v>
      </c>
      <c r="W8" s="225" t="s">
        <v>802</v>
      </c>
      <c r="X8" s="225" t="s">
        <v>874</v>
      </c>
      <c r="Y8" s="225" t="s">
        <v>432</v>
      </c>
      <c r="Z8" s="225" t="s">
        <v>822</v>
      </c>
      <c r="AA8" s="225" t="s">
        <v>802</v>
      </c>
      <c r="AB8" s="225" t="s">
        <v>432</v>
      </c>
      <c r="AC8" s="225" t="s">
        <v>831</v>
      </c>
      <c r="AD8" s="225" t="s">
        <v>831</v>
      </c>
      <c r="AE8" s="225" t="s">
        <v>432</v>
      </c>
      <c r="AF8" s="225" t="s">
        <v>802</v>
      </c>
      <c r="AG8" s="225" t="s">
        <v>858</v>
      </c>
      <c r="AH8" s="231" t="s">
        <v>858</v>
      </c>
      <c r="AI8" s="225" t="s">
        <v>1014</v>
      </c>
      <c r="AJ8" s="225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</row>
    <row r="9" spans="1:74" s="2" customFormat="1" ht="9" x14ac:dyDescent="0.15">
      <c r="A9" s="225" t="s">
        <v>977</v>
      </c>
      <c r="B9" s="225" t="s">
        <v>875</v>
      </c>
      <c r="C9" s="225" t="s">
        <v>831</v>
      </c>
      <c r="D9" s="226" t="s">
        <v>530</v>
      </c>
      <c r="E9" s="226" t="s">
        <v>530</v>
      </c>
      <c r="F9" s="226" t="s">
        <v>530</v>
      </c>
      <c r="G9" s="226" t="s">
        <v>530</v>
      </c>
      <c r="H9" s="226" t="s">
        <v>530</v>
      </c>
      <c r="I9" s="226" t="s">
        <v>530</v>
      </c>
      <c r="J9" s="226" t="s">
        <v>530</v>
      </c>
      <c r="K9" s="226" t="s">
        <v>530</v>
      </c>
      <c r="L9" s="226" t="s">
        <v>530</v>
      </c>
      <c r="M9" s="226" t="s">
        <v>530</v>
      </c>
      <c r="N9" s="226" t="s">
        <v>530</v>
      </c>
      <c r="O9" s="226" t="s">
        <v>530</v>
      </c>
      <c r="P9" s="226" t="s">
        <v>530</v>
      </c>
      <c r="Q9" s="226" t="s">
        <v>530</v>
      </c>
      <c r="R9" s="226" t="s">
        <v>530</v>
      </c>
      <c r="S9" s="226" t="s">
        <v>530</v>
      </c>
      <c r="T9" s="226" t="s">
        <v>530</v>
      </c>
      <c r="U9" s="226" t="s">
        <v>530</v>
      </c>
      <c r="V9" s="226" t="s">
        <v>530</v>
      </c>
      <c r="W9" s="226" t="s">
        <v>530</v>
      </c>
      <c r="X9" s="226" t="s">
        <v>530</v>
      </c>
      <c r="Y9" s="226" t="s">
        <v>530</v>
      </c>
      <c r="Z9" s="226" t="s">
        <v>530</v>
      </c>
      <c r="AA9" s="226" t="s">
        <v>530</v>
      </c>
      <c r="AB9" s="226" t="s">
        <v>530</v>
      </c>
      <c r="AC9" s="226" t="s">
        <v>530</v>
      </c>
      <c r="AD9" s="226" t="s">
        <v>530</v>
      </c>
      <c r="AE9" s="226" t="s">
        <v>530</v>
      </c>
      <c r="AF9" s="226" t="s">
        <v>530</v>
      </c>
      <c r="AG9" s="226" t="s">
        <v>530</v>
      </c>
      <c r="AH9" s="226" t="s">
        <v>530</v>
      </c>
      <c r="AI9" s="226" t="s">
        <v>530</v>
      </c>
      <c r="AJ9" s="225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</row>
    <row r="10" spans="1:74" s="2" customFormat="1" ht="9" x14ac:dyDescent="0.15">
      <c r="A10" s="225" t="s">
        <v>978</v>
      </c>
      <c r="B10" s="225" t="s">
        <v>831</v>
      </c>
      <c r="C10" s="225" t="s">
        <v>802</v>
      </c>
      <c r="D10" s="225" t="s">
        <v>802</v>
      </c>
      <c r="E10" s="225" t="s">
        <v>432</v>
      </c>
      <c r="F10" s="225" t="s">
        <v>848</v>
      </c>
      <c r="G10" s="228" t="s">
        <v>822</v>
      </c>
      <c r="H10" s="228" t="s">
        <v>822</v>
      </c>
      <c r="I10" s="225" t="s">
        <v>432</v>
      </c>
      <c r="J10" s="225" t="s">
        <v>831</v>
      </c>
      <c r="K10" s="225" t="s">
        <v>432</v>
      </c>
      <c r="L10" s="228" t="s">
        <v>822</v>
      </c>
      <c r="M10" s="227" t="s">
        <v>858</v>
      </c>
      <c r="N10" s="225" t="s">
        <v>831</v>
      </c>
      <c r="O10" s="225" t="s">
        <v>432</v>
      </c>
      <c r="P10" s="225" t="s">
        <v>802</v>
      </c>
      <c r="Q10" s="225" t="s">
        <v>831</v>
      </c>
      <c r="R10" s="238" t="s">
        <v>822</v>
      </c>
      <c r="S10" s="225" t="s">
        <v>874</v>
      </c>
      <c r="T10" s="225" t="s">
        <v>1014</v>
      </c>
      <c r="U10" s="225" t="s">
        <v>1022</v>
      </c>
      <c r="V10" s="225" t="s">
        <v>831</v>
      </c>
      <c r="W10" s="225" t="s">
        <v>822</v>
      </c>
      <c r="X10" s="231" t="s">
        <v>858</v>
      </c>
      <c r="Y10" s="231" t="s">
        <v>858</v>
      </c>
      <c r="Z10" s="225" t="s">
        <v>831</v>
      </c>
      <c r="AA10" s="225" t="s">
        <v>831</v>
      </c>
      <c r="AB10" s="225" t="s">
        <v>1018</v>
      </c>
      <c r="AC10" s="225" t="s">
        <v>802</v>
      </c>
      <c r="AD10" s="239" t="s">
        <v>822</v>
      </c>
      <c r="AE10" s="231" t="s">
        <v>858</v>
      </c>
      <c r="AF10" s="225" t="s">
        <v>432</v>
      </c>
      <c r="AG10" s="225" t="s">
        <v>432</v>
      </c>
      <c r="AH10" s="225" t="s">
        <v>831</v>
      </c>
      <c r="AI10" s="225" t="s">
        <v>432</v>
      </c>
      <c r="AJ10" s="225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</row>
    <row r="11" spans="1:74" s="2" customFormat="1" ht="9" x14ac:dyDescent="0.15">
      <c r="A11" s="225" t="s">
        <v>43</v>
      </c>
      <c r="B11" s="228" t="s">
        <v>802</v>
      </c>
      <c r="C11" s="227" t="s">
        <v>432</v>
      </c>
      <c r="D11" s="228" t="s">
        <v>802</v>
      </c>
      <c r="E11" s="227" t="s">
        <v>432</v>
      </c>
      <c r="F11" s="227" t="s">
        <v>432</v>
      </c>
      <c r="G11" s="226" t="s">
        <v>530</v>
      </c>
      <c r="H11" s="226" t="s">
        <v>530</v>
      </c>
      <c r="I11" s="226" t="s">
        <v>530</v>
      </c>
      <c r="J11" s="226" t="s">
        <v>530</v>
      </c>
      <c r="K11" s="226" t="s">
        <v>530</v>
      </c>
      <c r="L11" s="226" t="s">
        <v>530</v>
      </c>
      <c r="M11" s="226" t="s">
        <v>530</v>
      </c>
      <c r="N11" s="226" t="s">
        <v>530</v>
      </c>
      <c r="O11" s="226" t="s">
        <v>530</v>
      </c>
      <c r="P11" s="226" t="s">
        <v>530</v>
      </c>
      <c r="Q11" s="226" t="s">
        <v>530</v>
      </c>
      <c r="R11" s="226" t="s">
        <v>530</v>
      </c>
      <c r="S11" s="226" t="s">
        <v>530</v>
      </c>
      <c r="T11" s="226" t="s">
        <v>530</v>
      </c>
      <c r="U11" s="226" t="s">
        <v>530</v>
      </c>
      <c r="V11" s="226" t="s">
        <v>530</v>
      </c>
      <c r="W11" s="226" t="s">
        <v>530</v>
      </c>
      <c r="X11" s="226" t="s">
        <v>530</v>
      </c>
      <c r="Y11" s="226" t="s">
        <v>530</v>
      </c>
      <c r="Z11" s="226" t="s">
        <v>530</v>
      </c>
      <c r="AA11" s="226" t="s">
        <v>530</v>
      </c>
      <c r="AB11" s="226" t="s">
        <v>530</v>
      </c>
      <c r="AC11" s="226" t="s">
        <v>530</v>
      </c>
      <c r="AD11" s="226" t="s">
        <v>530</v>
      </c>
      <c r="AE11" s="226" t="s">
        <v>530</v>
      </c>
      <c r="AF11" s="226" t="s">
        <v>530</v>
      </c>
      <c r="AG11" s="226" t="s">
        <v>530</v>
      </c>
      <c r="AH11" s="226" t="s">
        <v>530</v>
      </c>
      <c r="AI11" s="226" t="s">
        <v>530</v>
      </c>
      <c r="AJ11" s="225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</row>
    <row r="12" spans="1:74" s="2" customFormat="1" ht="9" x14ac:dyDescent="0.15">
      <c r="A12" s="225" t="s">
        <v>47</v>
      </c>
      <c r="B12" s="225" t="s">
        <v>802</v>
      </c>
      <c r="C12" s="226" t="s">
        <v>530</v>
      </c>
      <c r="D12" s="226" t="s">
        <v>530</v>
      </c>
      <c r="E12" s="226" t="s">
        <v>530</v>
      </c>
      <c r="F12" s="226" t="s">
        <v>530</v>
      </c>
      <c r="G12" s="226" t="s">
        <v>530</v>
      </c>
      <c r="H12" s="226" t="s">
        <v>530</v>
      </c>
      <c r="I12" s="226" t="s">
        <v>530</v>
      </c>
      <c r="J12" s="226" t="s">
        <v>530</v>
      </c>
      <c r="K12" s="226" t="s">
        <v>530</v>
      </c>
      <c r="L12" s="226" t="s">
        <v>530</v>
      </c>
      <c r="M12" s="226" t="s">
        <v>530</v>
      </c>
      <c r="N12" s="226" t="s">
        <v>530</v>
      </c>
      <c r="O12" s="226" t="s">
        <v>530</v>
      </c>
      <c r="P12" s="226" t="s">
        <v>530</v>
      </c>
      <c r="Q12" s="226" t="s">
        <v>530</v>
      </c>
      <c r="R12" s="226" t="s">
        <v>530</v>
      </c>
      <c r="S12" s="226" t="s">
        <v>530</v>
      </c>
      <c r="T12" s="226" t="s">
        <v>530</v>
      </c>
      <c r="U12" s="226" t="s">
        <v>530</v>
      </c>
      <c r="V12" s="226" t="s">
        <v>530</v>
      </c>
      <c r="W12" s="226" t="s">
        <v>530</v>
      </c>
      <c r="X12" s="226" t="s">
        <v>530</v>
      </c>
      <c r="Y12" s="226" t="s">
        <v>530</v>
      </c>
      <c r="Z12" s="226" t="s">
        <v>530</v>
      </c>
      <c r="AA12" s="226" t="s">
        <v>530</v>
      </c>
      <c r="AB12" s="226" t="s">
        <v>530</v>
      </c>
      <c r="AC12" s="226" t="s">
        <v>530</v>
      </c>
      <c r="AD12" s="226" t="s">
        <v>530</v>
      </c>
      <c r="AE12" s="226" t="s">
        <v>530</v>
      </c>
      <c r="AF12" s="226" t="s">
        <v>530</v>
      </c>
      <c r="AG12" s="226" t="s">
        <v>530</v>
      </c>
      <c r="AH12" s="226" t="s">
        <v>530</v>
      </c>
      <c r="AI12" s="226" t="s">
        <v>530</v>
      </c>
      <c r="AJ12" s="225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</row>
    <row r="13" spans="1:74" s="2" customFormat="1" ht="9" x14ac:dyDescent="0.15">
      <c r="A13" s="225" t="s">
        <v>981</v>
      </c>
      <c r="B13" s="226" t="s">
        <v>530</v>
      </c>
      <c r="C13" s="235" t="s">
        <v>802</v>
      </c>
      <c r="D13" s="225" t="s">
        <v>432</v>
      </c>
      <c r="E13" s="235" t="s">
        <v>802</v>
      </c>
      <c r="F13" s="225" t="s">
        <v>848</v>
      </c>
      <c r="G13" s="235" t="s">
        <v>802</v>
      </c>
      <c r="H13" s="235" t="s">
        <v>802</v>
      </c>
      <c r="I13" s="225" t="s">
        <v>1014</v>
      </c>
      <c r="J13" s="227" t="s">
        <v>858</v>
      </c>
      <c r="K13" s="225" t="s">
        <v>831</v>
      </c>
      <c r="L13" s="226" t="s">
        <v>530</v>
      </c>
      <c r="M13" s="226" t="s">
        <v>530</v>
      </c>
      <c r="N13" s="226" t="s">
        <v>530</v>
      </c>
      <c r="O13" s="235" t="s">
        <v>802</v>
      </c>
      <c r="P13" s="225" t="s">
        <v>432</v>
      </c>
      <c r="Q13" s="238" t="s">
        <v>822</v>
      </c>
      <c r="R13" s="226" t="s">
        <v>530</v>
      </c>
      <c r="S13" s="226" t="s">
        <v>530</v>
      </c>
      <c r="T13" s="226" t="s">
        <v>530</v>
      </c>
      <c r="U13" s="226" t="s">
        <v>530</v>
      </c>
      <c r="V13" s="226" t="s">
        <v>530</v>
      </c>
      <c r="W13" s="226" t="s">
        <v>530</v>
      </c>
      <c r="X13" s="225" t="s">
        <v>874</v>
      </c>
      <c r="Y13" s="225" t="s">
        <v>858</v>
      </c>
      <c r="Z13" s="231" t="s">
        <v>1023</v>
      </c>
      <c r="AA13" s="225" t="s">
        <v>432</v>
      </c>
      <c r="AB13" s="225" t="s">
        <v>831</v>
      </c>
      <c r="AC13" s="225" t="s">
        <v>831</v>
      </c>
      <c r="AD13" s="241" t="s">
        <v>1024</v>
      </c>
      <c r="AE13" s="225" t="s">
        <v>874</v>
      </c>
      <c r="AF13" s="225" t="s">
        <v>1014</v>
      </c>
      <c r="AG13" s="225" t="s">
        <v>831</v>
      </c>
      <c r="AH13" s="225" t="s">
        <v>802</v>
      </c>
      <c r="AI13" s="225" t="s">
        <v>432</v>
      </c>
      <c r="AJ13" s="225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</row>
    <row r="14" spans="1:74" s="2" customFormat="1" ht="9" x14ac:dyDescent="0.15">
      <c r="A14" s="225" t="s">
        <v>56</v>
      </c>
      <c r="B14" s="226" t="s">
        <v>530</v>
      </c>
      <c r="C14" s="228" t="s">
        <v>822</v>
      </c>
      <c r="D14" s="227" t="s">
        <v>858</v>
      </c>
      <c r="E14" s="225" t="s">
        <v>802</v>
      </c>
      <c r="F14" s="225" t="s">
        <v>432</v>
      </c>
      <c r="G14" s="227" t="s">
        <v>858</v>
      </c>
      <c r="H14" s="225" t="s">
        <v>831</v>
      </c>
      <c r="I14" s="225" t="s">
        <v>802</v>
      </c>
      <c r="J14" s="225" t="s">
        <v>432</v>
      </c>
      <c r="K14" s="225" t="s">
        <v>831</v>
      </c>
      <c r="L14" s="226" t="s">
        <v>530</v>
      </c>
      <c r="M14" s="226" t="s">
        <v>530</v>
      </c>
      <c r="N14" s="226" t="s">
        <v>530</v>
      </c>
      <c r="O14" s="226" t="s">
        <v>530</v>
      </c>
      <c r="P14" s="226" t="s">
        <v>530</v>
      </c>
      <c r="Q14" s="226" t="s">
        <v>530</v>
      </c>
      <c r="R14" s="226" t="s">
        <v>530</v>
      </c>
      <c r="S14" s="226" t="s">
        <v>530</v>
      </c>
      <c r="T14" s="226" t="s">
        <v>530</v>
      </c>
      <c r="U14" s="226" t="s">
        <v>530</v>
      </c>
      <c r="V14" s="226" t="s">
        <v>530</v>
      </c>
      <c r="W14" s="226" t="s">
        <v>530</v>
      </c>
      <c r="X14" s="226" t="s">
        <v>530</v>
      </c>
      <c r="Y14" s="226" t="s">
        <v>530</v>
      </c>
      <c r="Z14" s="226" t="s">
        <v>530</v>
      </c>
      <c r="AA14" s="226" t="s">
        <v>530</v>
      </c>
      <c r="AB14" s="226" t="s">
        <v>530</v>
      </c>
      <c r="AC14" s="226" t="s">
        <v>530</v>
      </c>
      <c r="AD14" s="226" t="s">
        <v>530</v>
      </c>
      <c r="AE14" s="226" t="s">
        <v>530</v>
      </c>
      <c r="AF14" s="226" t="s">
        <v>530</v>
      </c>
      <c r="AG14" s="226" t="s">
        <v>530</v>
      </c>
      <c r="AH14" s="226" t="s">
        <v>530</v>
      </c>
      <c r="AI14" s="226" t="s">
        <v>530</v>
      </c>
      <c r="AJ14" s="225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</row>
    <row r="15" spans="1:74" s="2" customFormat="1" ht="9" x14ac:dyDescent="0.15">
      <c r="A15" s="225" t="s">
        <v>57</v>
      </c>
      <c r="B15" s="226" t="s">
        <v>530</v>
      </c>
      <c r="C15" s="225" t="s">
        <v>858</v>
      </c>
      <c r="D15" s="226" t="s">
        <v>530</v>
      </c>
      <c r="E15" s="226" t="s">
        <v>530</v>
      </c>
      <c r="F15" s="226" t="s">
        <v>530</v>
      </c>
      <c r="G15" s="226" t="s">
        <v>530</v>
      </c>
      <c r="H15" s="226" t="s">
        <v>530</v>
      </c>
      <c r="I15" s="226" t="s">
        <v>530</v>
      </c>
      <c r="J15" s="226" t="s">
        <v>530</v>
      </c>
      <c r="K15" s="226" t="s">
        <v>530</v>
      </c>
      <c r="L15" s="226" t="s">
        <v>530</v>
      </c>
      <c r="M15" s="226" t="s">
        <v>530</v>
      </c>
      <c r="N15" s="226" t="s">
        <v>530</v>
      </c>
      <c r="O15" s="226" t="s">
        <v>530</v>
      </c>
      <c r="P15" s="226" t="s">
        <v>530</v>
      </c>
      <c r="Q15" s="226" t="s">
        <v>530</v>
      </c>
      <c r="R15" s="226" t="s">
        <v>530</v>
      </c>
      <c r="S15" s="226" t="s">
        <v>530</v>
      </c>
      <c r="T15" s="226" t="s">
        <v>530</v>
      </c>
      <c r="U15" s="226" t="s">
        <v>530</v>
      </c>
      <c r="V15" s="226" t="s">
        <v>530</v>
      </c>
      <c r="W15" s="226" t="s">
        <v>530</v>
      </c>
      <c r="X15" s="226" t="s">
        <v>530</v>
      </c>
      <c r="Y15" s="226" t="s">
        <v>530</v>
      </c>
      <c r="Z15" s="226" t="s">
        <v>530</v>
      </c>
      <c r="AA15" s="226" t="s">
        <v>530</v>
      </c>
      <c r="AB15" s="226" t="s">
        <v>530</v>
      </c>
      <c r="AC15" s="226" t="s">
        <v>530</v>
      </c>
      <c r="AD15" s="226" t="s">
        <v>530</v>
      </c>
      <c r="AE15" s="226" t="s">
        <v>530</v>
      </c>
      <c r="AF15" s="226" t="s">
        <v>530</v>
      </c>
      <c r="AG15" s="226" t="s">
        <v>530</v>
      </c>
      <c r="AH15" s="226" t="s">
        <v>530</v>
      </c>
      <c r="AI15" s="226" t="s">
        <v>530</v>
      </c>
      <c r="AJ15" s="225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</row>
    <row r="16" spans="1:74" s="2" customFormat="1" ht="9" x14ac:dyDescent="0.15">
      <c r="A16" s="225" t="s">
        <v>983</v>
      </c>
      <c r="B16" s="226" t="s">
        <v>530</v>
      </c>
      <c r="C16" s="226" t="s">
        <v>530</v>
      </c>
      <c r="D16" s="228" t="s">
        <v>875</v>
      </c>
      <c r="E16" s="225" t="s">
        <v>802</v>
      </c>
      <c r="F16" s="225" t="s">
        <v>831</v>
      </c>
      <c r="G16" s="227" t="s">
        <v>1018</v>
      </c>
      <c r="H16" s="225" t="s">
        <v>822</v>
      </c>
      <c r="I16" s="226" t="s">
        <v>530</v>
      </c>
      <c r="J16" s="226" t="s">
        <v>530</v>
      </c>
      <c r="K16" s="226" t="s">
        <v>530</v>
      </c>
      <c r="L16" s="226" t="s">
        <v>530</v>
      </c>
      <c r="M16" s="225" t="s">
        <v>802</v>
      </c>
      <c r="N16" s="225" t="s">
        <v>432</v>
      </c>
      <c r="O16" s="225" t="s">
        <v>822</v>
      </c>
      <c r="P16" s="225" t="s">
        <v>802</v>
      </c>
      <c r="Q16" s="226" t="s">
        <v>530</v>
      </c>
      <c r="R16" s="226" t="s">
        <v>530</v>
      </c>
      <c r="S16" s="226" t="s">
        <v>530</v>
      </c>
      <c r="T16" s="226" t="s">
        <v>530</v>
      </c>
      <c r="U16" s="226" t="s">
        <v>530</v>
      </c>
      <c r="V16" s="226" t="s">
        <v>530</v>
      </c>
      <c r="W16" s="226" t="s">
        <v>530</v>
      </c>
      <c r="X16" s="226" t="s">
        <v>530</v>
      </c>
      <c r="Y16" s="226" t="s">
        <v>530</v>
      </c>
      <c r="Z16" s="226" t="s">
        <v>530</v>
      </c>
      <c r="AA16" s="226" t="s">
        <v>530</v>
      </c>
      <c r="AB16" s="226" t="s">
        <v>530</v>
      </c>
      <c r="AC16" s="226" t="s">
        <v>530</v>
      </c>
      <c r="AD16" s="226" t="s">
        <v>530</v>
      </c>
      <c r="AE16" s="226" t="s">
        <v>530</v>
      </c>
      <c r="AF16" s="226" t="s">
        <v>530</v>
      </c>
      <c r="AG16" s="226" t="s">
        <v>530</v>
      </c>
      <c r="AH16" s="226" t="s">
        <v>530</v>
      </c>
      <c r="AI16" s="226" t="s">
        <v>530</v>
      </c>
      <c r="AJ16" s="225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</row>
    <row r="17" spans="1:74" s="2" customFormat="1" ht="9" x14ac:dyDescent="0.15">
      <c r="A17" s="225" t="s">
        <v>984</v>
      </c>
      <c r="B17" s="226" t="s">
        <v>530</v>
      </c>
      <c r="C17" s="226" t="s">
        <v>530</v>
      </c>
      <c r="D17" s="225" t="s">
        <v>432</v>
      </c>
      <c r="E17" s="225" t="s">
        <v>831</v>
      </c>
      <c r="F17" s="225" t="s">
        <v>822</v>
      </c>
      <c r="G17" s="225" t="s">
        <v>822</v>
      </c>
      <c r="H17" s="228" t="s">
        <v>875</v>
      </c>
      <c r="I17" s="225" t="s">
        <v>802</v>
      </c>
      <c r="J17" s="225" t="s">
        <v>858</v>
      </c>
      <c r="K17" s="225" t="s">
        <v>432</v>
      </c>
      <c r="L17" s="228" t="s">
        <v>875</v>
      </c>
      <c r="M17" s="227" t="s">
        <v>1025</v>
      </c>
      <c r="N17" s="225" t="s">
        <v>802</v>
      </c>
      <c r="O17" s="226" t="s">
        <v>530</v>
      </c>
      <c r="P17" s="226" t="s">
        <v>530</v>
      </c>
      <c r="Q17" s="226" t="s">
        <v>530</v>
      </c>
      <c r="R17" s="226" t="s">
        <v>530</v>
      </c>
      <c r="S17" s="226" t="s">
        <v>530</v>
      </c>
      <c r="T17" s="226" t="s">
        <v>530</v>
      </c>
      <c r="U17" s="226" t="s">
        <v>530</v>
      </c>
      <c r="V17" s="226" t="s">
        <v>530</v>
      </c>
      <c r="W17" s="226" t="s">
        <v>530</v>
      </c>
      <c r="X17" s="226" t="s">
        <v>530</v>
      </c>
      <c r="Y17" s="226" t="s">
        <v>530</v>
      </c>
      <c r="Z17" s="226" t="s">
        <v>530</v>
      </c>
      <c r="AA17" s="226" t="s">
        <v>530</v>
      </c>
      <c r="AB17" s="226" t="s">
        <v>530</v>
      </c>
      <c r="AC17" s="226" t="s">
        <v>530</v>
      </c>
      <c r="AD17" s="226" t="s">
        <v>530</v>
      </c>
      <c r="AE17" s="226" t="s">
        <v>530</v>
      </c>
      <c r="AF17" s="226" t="s">
        <v>530</v>
      </c>
      <c r="AG17" s="226" t="s">
        <v>530</v>
      </c>
      <c r="AH17" s="226" t="s">
        <v>530</v>
      </c>
      <c r="AI17" s="226" t="s">
        <v>530</v>
      </c>
      <c r="AJ17" s="225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</row>
    <row r="18" spans="1:74" s="2" customFormat="1" ht="9" x14ac:dyDescent="0.15">
      <c r="A18" s="225" t="s">
        <v>985</v>
      </c>
      <c r="B18" s="226" t="s">
        <v>530</v>
      </c>
      <c r="C18" s="226" t="s">
        <v>530</v>
      </c>
      <c r="D18" s="225" t="s">
        <v>822</v>
      </c>
      <c r="E18" s="226" t="s">
        <v>530</v>
      </c>
      <c r="F18" s="226" t="s">
        <v>530</v>
      </c>
      <c r="G18" s="226" t="s">
        <v>530</v>
      </c>
      <c r="H18" s="226" t="s">
        <v>530</v>
      </c>
      <c r="I18" s="226" t="s">
        <v>530</v>
      </c>
      <c r="J18" s="226" t="s">
        <v>530</v>
      </c>
      <c r="K18" s="226" t="s">
        <v>530</v>
      </c>
      <c r="L18" s="226" t="s">
        <v>530</v>
      </c>
      <c r="M18" s="226" t="s">
        <v>530</v>
      </c>
      <c r="N18" s="226" t="s">
        <v>530</v>
      </c>
      <c r="O18" s="226" t="s">
        <v>530</v>
      </c>
      <c r="P18" s="226" t="s">
        <v>530</v>
      </c>
      <c r="Q18" s="226" t="s">
        <v>530</v>
      </c>
      <c r="R18" s="226" t="s">
        <v>530</v>
      </c>
      <c r="S18" s="226" t="s">
        <v>530</v>
      </c>
      <c r="T18" s="226" t="s">
        <v>530</v>
      </c>
      <c r="U18" s="226" t="s">
        <v>530</v>
      </c>
      <c r="V18" s="226" t="s">
        <v>530</v>
      </c>
      <c r="W18" s="226" t="s">
        <v>530</v>
      </c>
      <c r="X18" s="226" t="s">
        <v>530</v>
      </c>
      <c r="Y18" s="226" t="s">
        <v>530</v>
      </c>
      <c r="Z18" s="226" t="s">
        <v>530</v>
      </c>
      <c r="AA18" s="226" t="s">
        <v>530</v>
      </c>
      <c r="AB18" s="226" t="s">
        <v>530</v>
      </c>
      <c r="AC18" s="226" t="s">
        <v>530</v>
      </c>
      <c r="AD18" s="226" t="s">
        <v>530</v>
      </c>
      <c r="AE18" s="226" t="s">
        <v>530</v>
      </c>
      <c r="AF18" s="226" t="s">
        <v>530</v>
      </c>
      <c r="AG18" s="226" t="s">
        <v>530</v>
      </c>
      <c r="AH18" s="226" t="s">
        <v>530</v>
      </c>
      <c r="AI18" s="226" t="s">
        <v>530</v>
      </c>
      <c r="AJ18" s="225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</row>
    <row r="19" spans="1:74" s="2" customFormat="1" ht="9" x14ac:dyDescent="0.15">
      <c r="A19" s="225" t="s">
        <v>986</v>
      </c>
      <c r="B19" s="226" t="s">
        <v>530</v>
      </c>
      <c r="C19" s="226" t="s">
        <v>530</v>
      </c>
      <c r="D19" s="226" t="s">
        <v>530</v>
      </c>
      <c r="E19" s="226" t="s">
        <v>530</v>
      </c>
      <c r="F19" s="226" t="s">
        <v>530</v>
      </c>
      <c r="G19" s="225" t="s">
        <v>831</v>
      </c>
      <c r="H19" s="225" t="s">
        <v>858</v>
      </c>
      <c r="I19" s="225" t="s">
        <v>831</v>
      </c>
      <c r="J19" s="225" t="s">
        <v>1014</v>
      </c>
      <c r="K19" s="228" t="s">
        <v>822</v>
      </c>
      <c r="L19" s="227" t="s">
        <v>1013</v>
      </c>
      <c r="M19" s="226" t="s">
        <v>530</v>
      </c>
      <c r="N19" s="226" t="s">
        <v>530</v>
      </c>
      <c r="O19" s="226" t="s">
        <v>530</v>
      </c>
      <c r="P19" s="226" t="s">
        <v>530</v>
      </c>
      <c r="Q19" s="226" t="s">
        <v>530</v>
      </c>
      <c r="R19" s="226" t="s">
        <v>530</v>
      </c>
      <c r="S19" s="226" t="s">
        <v>530</v>
      </c>
      <c r="T19" s="226" t="s">
        <v>530</v>
      </c>
      <c r="U19" s="226" t="s">
        <v>530</v>
      </c>
      <c r="V19" s="226" t="s">
        <v>530</v>
      </c>
      <c r="W19" s="226" t="s">
        <v>530</v>
      </c>
      <c r="X19" s="226" t="s">
        <v>530</v>
      </c>
      <c r="Y19" s="226" t="s">
        <v>530</v>
      </c>
      <c r="Z19" s="226" t="s">
        <v>530</v>
      </c>
      <c r="AA19" s="226" t="s">
        <v>530</v>
      </c>
      <c r="AB19" s="226" t="s">
        <v>530</v>
      </c>
      <c r="AC19" s="226" t="s">
        <v>530</v>
      </c>
      <c r="AD19" s="226" t="s">
        <v>530</v>
      </c>
      <c r="AE19" s="226" t="s">
        <v>530</v>
      </c>
      <c r="AF19" s="226" t="s">
        <v>530</v>
      </c>
      <c r="AG19" s="226" t="s">
        <v>530</v>
      </c>
      <c r="AH19" s="226" t="s">
        <v>530</v>
      </c>
      <c r="AI19" s="226" t="s">
        <v>530</v>
      </c>
      <c r="AJ19" s="225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</row>
    <row r="20" spans="1:74" s="2" customFormat="1" ht="9" x14ac:dyDescent="0.15">
      <c r="A20" s="225" t="s">
        <v>988</v>
      </c>
      <c r="B20" s="226" t="s">
        <v>530</v>
      </c>
      <c r="C20" s="226" t="s">
        <v>530</v>
      </c>
      <c r="D20" s="226" t="s">
        <v>530</v>
      </c>
      <c r="E20" s="227" t="s">
        <v>858</v>
      </c>
      <c r="F20" s="228" t="s">
        <v>822</v>
      </c>
      <c r="G20" s="225" t="s">
        <v>831</v>
      </c>
      <c r="H20" s="225" t="s">
        <v>802</v>
      </c>
      <c r="I20" s="225" t="s">
        <v>802</v>
      </c>
      <c r="J20" s="227" t="s">
        <v>858</v>
      </c>
      <c r="K20" s="225" t="s">
        <v>1014</v>
      </c>
      <c r="L20" s="225" t="s">
        <v>432</v>
      </c>
      <c r="M20" s="226" t="s">
        <v>530</v>
      </c>
      <c r="N20" s="226" t="s">
        <v>530</v>
      </c>
      <c r="O20" s="226" t="s">
        <v>530</v>
      </c>
      <c r="P20" s="226" t="s">
        <v>530</v>
      </c>
      <c r="Q20" s="226" t="s">
        <v>530</v>
      </c>
      <c r="R20" s="226" t="s">
        <v>530</v>
      </c>
      <c r="S20" s="226" t="s">
        <v>530</v>
      </c>
      <c r="T20" s="226" t="s">
        <v>530</v>
      </c>
      <c r="U20" s="226" t="s">
        <v>530</v>
      </c>
      <c r="V20" s="226" t="s">
        <v>530</v>
      </c>
      <c r="W20" s="226" t="s">
        <v>530</v>
      </c>
      <c r="X20" s="226" t="s">
        <v>530</v>
      </c>
      <c r="Y20" s="226" t="s">
        <v>530</v>
      </c>
      <c r="Z20" s="226" t="s">
        <v>530</v>
      </c>
      <c r="AA20" s="226" t="s">
        <v>530</v>
      </c>
      <c r="AB20" s="226" t="s">
        <v>530</v>
      </c>
      <c r="AC20" s="226" t="s">
        <v>530</v>
      </c>
      <c r="AD20" s="226" t="s">
        <v>530</v>
      </c>
      <c r="AE20" s="226" t="s">
        <v>530</v>
      </c>
      <c r="AF20" s="226" t="s">
        <v>530</v>
      </c>
      <c r="AG20" s="226" t="s">
        <v>530</v>
      </c>
      <c r="AH20" s="226" t="s">
        <v>530</v>
      </c>
      <c r="AI20" s="226" t="s">
        <v>530</v>
      </c>
      <c r="AJ20" s="225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</row>
    <row r="21" spans="1:74" s="2" customFormat="1" ht="9" x14ac:dyDescent="0.15">
      <c r="A21" s="225" t="s">
        <v>989</v>
      </c>
      <c r="B21" s="226" t="s">
        <v>530</v>
      </c>
      <c r="C21" s="226" t="s">
        <v>530</v>
      </c>
      <c r="D21" s="226" t="s">
        <v>530</v>
      </c>
      <c r="E21" s="225" t="s">
        <v>802</v>
      </c>
      <c r="F21" s="225" t="s">
        <v>858</v>
      </c>
      <c r="G21" s="225" t="s">
        <v>432</v>
      </c>
      <c r="H21" s="226" t="s">
        <v>530</v>
      </c>
      <c r="I21" s="226" t="s">
        <v>530</v>
      </c>
      <c r="J21" s="226" t="s">
        <v>530</v>
      </c>
      <c r="K21" s="226" t="s">
        <v>530</v>
      </c>
      <c r="L21" s="226" t="s">
        <v>530</v>
      </c>
      <c r="M21" s="226" t="s">
        <v>530</v>
      </c>
      <c r="N21" s="226" t="s">
        <v>530</v>
      </c>
      <c r="O21" s="226" t="s">
        <v>530</v>
      </c>
      <c r="P21" s="226" t="s">
        <v>530</v>
      </c>
      <c r="Q21" s="226" t="s">
        <v>530</v>
      </c>
      <c r="R21" s="226" t="s">
        <v>530</v>
      </c>
      <c r="S21" s="226" t="s">
        <v>530</v>
      </c>
      <c r="T21" s="226" t="s">
        <v>530</v>
      </c>
      <c r="U21" s="226" t="s">
        <v>530</v>
      </c>
      <c r="V21" s="226" t="s">
        <v>530</v>
      </c>
      <c r="W21" s="226" t="s">
        <v>530</v>
      </c>
      <c r="X21" s="226" t="s">
        <v>530</v>
      </c>
      <c r="Y21" s="226" t="s">
        <v>530</v>
      </c>
      <c r="Z21" s="226" t="s">
        <v>530</v>
      </c>
      <c r="AA21" s="226" t="s">
        <v>530</v>
      </c>
      <c r="AB21" s="226" t="s">
        <v>530</v>
      </c>
      <c r="AC21" s="226" t="s">
        <v>530</v>
      </c>
      <c r="AD21" s="226" t="s">
        <v>530</v>
      </c>
      <c r="AE21" s="226" t="s">
        <v>530</v>
      </c>
      <c r="AF21" s="226" t="s">
        <v>530</v>
      </c>
      <c r="AG21" s="226" t="s">
        <v>530</v>
      </c>
      <c r="AH21" s="226" t="s">
        <v>530</v>
      </c>
      <c r="AI21" s="226" t="s">
        <v>530</v>
      </c>
      <c r="AJ21" s="225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</row>
    <row r="22" spans="1:74" s="2" customFormat="1" ht="9" x14ac:dyDescent="0.15">
      <c r="A22" s="225" t="s">
        <v>72</v>
      </c>
      <c r="B22" s="226" t="s">
        <v>530</v>
      </c>
      <c r="C22" s="226" t="s">
        <v>530</v>
      </c>
      <c r="D22" s="226" t="s">
        <v>530</v>
      </c>
      <c r="E22" s="225" t="s">
        <v>858</v>
      </c>
      <c r="F22" s="225" t="s">
        <v>432</v>
      </c>
      <c r="G22" s="226" t="s">
        <v>530</v>
      </c>
      <c r="H22" s="226" t="s">
        <v>530</v>
      </c>
      <c r="I22" s="226" t="s">
        <v>530</v>
      </c>
      <c r="J22" s="226" t="s">
        <v>530</v>
      </c>
      <c r="K22" s="226" t="s">
        <v>530</v>
      </c>
      <c r="L22" s="226" t="s">
        <v>530</v>
      </c>
      <c r="M22" s="226" t="s">
        <v>530</v>
      </c>
      <c r="N22" s="226" t="s">
        <v>530</v>
      </c>
      <c r="O22" s="226" t="s">
        <v>530</v>
      </c>
      <c r="P22" s="226" t="s">
        <v>530</v>
      </c>
      <c r="Q22" s="226" t="s">
        <v>530</v>
      </c>
      <c r="R22" s="226" t="s">
        <v>530</v>
      </c>
      <c r="S22" s="226" t="s">
        <v>530</v>
      </c>
      <c r="T22" s="226" t="s">
        <v>530</v>
      </c>
      <c r="U22" s="226" t="s">
        <v>530</v>
      </c>
      <c r="V22" s="226" t="s">
        <v>530</v>
      </c>
      <c r="W22" s="226" t="s">
        <v>530</v>
      </c>
      <c r="X22" s="226" t="s">
        <v>530</v>
      </c>
      <c r="Y22" s="226" t="s">
        <v>530</v>
      </c>
      <c r="Z22" s="226" t="s">
        <v>530</v>
      </c>
      <c r="AA22" s="226" t="s">
        <v>530</v>
      </c>
      <c r="AB22" s="226" t="s">
        <v>530</v>
      </c>
      <c r="AC22" s="226" t="s">
        <v>530</v>
      </c>
      <c r="AD22" s="226" t="s">
        <v>530</v>
      </c>
      <c r="AE22" s="226" t="s">
        <v>530</v>
      </c>
      <c r="AF22" s="226" t="s">
        <v>530</v>
      </c>
      <c r="AG22" s="226" t="s">
        <v>530</v>
      </c>
      <c r="AH22" s="226" t="s">
        <v>530</v>
      </c>
      <c r="AI22" s="226" t="s">
        <v>530</v>
      </c>
      <c r="AJ22" s="225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</row>
    <row r="23" spans="1:74" s="2" customFormat="1" ht="9" x14ac:dyDescent="0.15">
      <c r="A23" s="225" t="s">
        <v>990</v>
      </c>
      <c r="B23" s="226" t="s">
        <v>530</v>
      </c>
      <c r="C23" s="226" t="s">
        <v>530</v>
      </c>
      <c r="D23" s="226" t="s">
        <v>530</v>
      </c>
      <c r="E23" s="226" t="s">
        <v>530</v>
      </c>
      <c r="F23" s="226" t="s">
        <v>530</v>
      </c>
      <c r="G23" s="225" t="s">
        <v>432</v>
      </c>
      <c r="H23" s="225" t="s">
        <v>802</v>
      </c>
      <c r="I23" s="227" t="s">
        <v>831</v>
      </c>
      <c r="J23" s="225" t="s">
        <v>1014</v>
      </c>
      <c r="K23" s="228" t="s">
        <v>875</v>
      </c>
      <c r="L23" s="226" t="s">
        <v>530</v>
      </c>
      <c r="M23" s="226" t="s">
        <v>530</v>
      </c>
      <c r="N23" s="226" t="s">
        <v>530</v>
      </c>
      <c r="O23" s="226" t="s">
        <v>530</v>
      </c>
      <c r="P23" s="226" t="s">
        <v>530</v>
      </c>
      <c r="Q23" s="226" t="s">
        <v>530</v>
      </c>
      <c r="R23" s="226" t="s">
        <v>530</v>
      </c>
      <c r="S23" s="226" t="s">
        <v>530</v>
      </c>
      <c r="T23" s="226" t="s">
        <v>530</v>
      </c>
      <c r="U23" s="226" t="s">
        <v>530</v>
      </c>
      <c r="V23" s="226" t="s">
        <v>530</v>
      </c>
      <c r="W23" s="226" t="s">
        <v>530</v>
      </c>
      <c r="X23" s="226" t="s">
        <v>530</v>
      </c>
      <c r="Y23" s="226" t="s">
        <v>530</v>
      </c>
      <c r="Z23" s="226" t="s">
        <v>530</v>
      </c>
      <c r="AA23" s="226" t="s">
        <v>530</v>
      </c>
      <c r="AB23" s="226" t="s">
        <v>530</v>
      </c>
      <c r="AC23" s="226" t="s">
        <v>530</v>
      </c>
      <c r="AD23" s="226" t="s">
        <v>530</v>
      </c>
      <c r="AE23" s="226" t="s">
        <v>530</v>
      </c>
      <c r="AF23" s="226" t="s">
        <v>530</v>
      </c>
      <c r="AG23" s="226" t="s">
        <v>530</v>
      </c>
      <c r="AH23" s="226" t="s">
        <v>530</v>
      </c>
      <c r="AI23" s="226" t="s">
        <v>530</v>
      </c>
      <c r="AJ23" s="225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</row>
    <row r="24" spans="1:74" s="2" customFormat="1" ht="9" x14ac:dyDescent="0.15">
      <c r="A24" s="225" t="s">
        <v>992</v>
      </c>
      <c r="B24" s="226" t="s">
        <v>530</v>
      </c>
      <c r="C24" s="226" t="s">
        <v>530</v>
      </c>
      <c r="D24" s="226" t="s">
        <v>530</v>
      </c>
      <c r="E24" s="226" t="s">
        <v>530</v>
      </c>
      <c r="F24" s="226" t="s">
        <v>530</v>
      </c>
      <c r="G24" s="226" t="s">
        <v>530</v>
      </c>
      <c r="H24" s="225" t="s">
        <v>432</v>
      </c>
      <c r="I24" s="228" t="s">
        <v>875</v>
      </c>
      <c r="J24" s="227" t="s">
        <v>831</v>
      </c>
      <c r="K24" s="225" t="s">
        <v>874</v>
      </c>
      <c r="L24" s="225" t="s">
        <v>822</v>
      </c>
      <c r="M24" s="225" t="s">
        <v>802</v>
      </c>
      <c r="N24" s="225" t="s">
        <v>802</v>
      </c>
      <c r="O24" s="226" t="s">
        <v>530</v>
      </c>
      <c r="P24" s="226" t="s">
        <v>530</v>
      </c>
      <c r="Q24" s="226" t="s">
        <v>530</v>
      </c>
      <c r="R24" s="226" t="s">
        <v>530</v>
      </c>
      <c r="S24" s="226" t="s">
        <v>530</v>
      </c>
      <c r="T24" s="226" t="s">
        <v>530</v>
      </c>
      <c r="U24" s="226" t="s">
        <v>530</v>
      </c>
      <c r="V24" s="226" t="s">
        <v>530</v>
      </c>
      <c r="W24" s="226" t="s">
        <v>530</v>
      </c>
      <c r="X24" s="226" t="s">
        <v>530</v>
      </c>
      <c r="Y24" s="226" t="s">
        <v>530</v>
      </c>
      <c r="Z24" s="226" t="s">
        <v>530</v>
      </c>
      <c r="AA24" s="226" t="s">
        <v>530</v>
      </c>
      <c r="AB24" s="226" t="s">
        <v>530</v>
      </c>
      <c r="AC24" s="226" t="s">
        <v>530</v>
      </c>
      <c r="AD24" s="226" t="s">
        <v>530</v>
      </c>
      <c r="AE24" s="226" t="s">
        <v>530</v>
      </c>
      <c r="AF24" s="226" t="s">
        <v>530</v>
      </c>
      <c r="AG24" s="226" t="s">
        <v>530</v>
      </c>
      <c r="AH24" s="226" t="s">
        <v>530</v>
      </c>
      <c r="AI24" s="226" t="s">
        <v>530</v>
      </c>
      <c r="AJ24" s="225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</row>
    <row r="25" spans="1:74" s="2" customFormat="1" ht="9" x14ac:dyDescent="0.15">
      <c r="A25" s="225" t="s">
        <v>994</v>
      </c>
      <c r="B25" s="226" t="s">
        <v>530</v>
      </c>
      <c r="C25" s="226" t="s">
        <v>530</v>
      </c>
      <c r="D25" s="226" t="s">
        <v>530</v>
      </c>
      <c r="E25" s="226" t="s">
        <v>530</v>
      </c>
      <c r="F25" s="226" t="s">
        <v>530</v>
      </c>
      <c r="G25" s="226" t="s">
        <v>530</v>
      </c>
      <c r="H25" s="226" t="s">
        <v>530</v>
      </c>
      <c r="I25" s="227" t="s">
        <v>858</v>
      </c>
      <c r="J25" s="225" t="s">
        <v>802</v>
      </c>
      <c r="K25" s="225" t="s">
        <v>831</v>
      </c>
      <c r="L25" s="228" t="s">
        <v>822</v>
      </c>
      <c r="M25" s="225" t="s">
        <v>802</v>
      </c>
      <c r="N25" s="225" t="s">
        <v>432</v>
      </c>
      <c r="O25" s="225" t="s">
        <v>432</v>
      </c>
      <c r="P25" s="227" t="s">
        <v>858</v>
      </c>
      <c r="Q25" s="238" t="s">
        <v>822</v>
      </c>
      <c r="R25" s="225" t="s">
        <v>802</v>
      </c>
      <c r="S25" s="225" t="s">
        <v>1026</v>
      </c>
      <c r="T25" s="225" t="s">
        <v>848</v>
      </c>
      <c r="U25" s="225" t="s">
        <v>432</v>
      </c>
      <c r="V25" s="225" t="s">
        <v>802</v>
      </c>
      <c r="W25" s="225" t="s">
        <v>432</v>
      </c>
      <c r="X25" s="225" t="s">
        <v>802</v>
      </c>
      <c r="Y25" s="225" t="s">
        <v>802</v>
      </c>
      <c r="Z25" s="225" t="s">
        <v>848</v>
      </c>
      <c r="AA25" s="238" t="s">
        <v>822</v>
      </c>
      <c r="AB25" s="225" t="s">
        <v>432</v>
      </c>
      <c r="AC25" s="225" t="s">
        <v>432</v>
      </c>
      <c r="AD25" s="238" t="s">
        <v>822</v>
      </c>
      <c r="AE25" s="225" t="s">
        <v>802</v>
      </c>
      <c r="AF25" s="225" t="s">
        <v>831</v>
      </c>
      <c r="AG25" s="225" t="s">
        <v>432</v>
      </c>
      <c r="AH25" s="225" t="s">
        <v>432</v>
      </c>
      <c r="AI25" s="238" t="s">
        <v>822</v>
      </c>
      <c r="AJ25" s="225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</row>
    <row r="26" spans="1:74" s="2" customFormat="1" ht="9" x14ac:dyDescent="0.15">
      <c r="A26" s="225" t="s">
        <v>996</v>
      </c>
      <c r="B26" s="226" t="s">
        <v>530</v>
      </c>
      <c r="C26" s="226" t="s">
        <v>530</v>
      </c>
      <c r="D26" s="226" t="s">
        <v>530</v>
      </c>
      <c r="E26" s="226" t="s">
        <v>530</v>
      </c>
      <c r="F26" s="226" t="s">
        <v>530</v>
      </c>
      <c r="G26" s="226" t="s">
        <v>530</v>
      </c>
      <c r="H26" s="226" t="s">
        <v>530</v>
      </c>
      <c r="I26" s="226" t="s">
        <v>530</v>
      </c>
      <c r="J26" s="226" t="s">
        <v>530</v>
      </c>
      <c r="K26" s="226" t="s">
        <v>530</v>
      </c>
      <c r="L26" s="225" t="s">
        <v>432</v>
      </c>
      <c r="M26" s="231" t="s">
        <v>1018</v>
      </c>
      <c r="N26" s="235" t="s">
        <v>802</v>
      </c>
      <c r="O26" s="225" t="s">
        <v>831</v>
      </c>
      <c r="P26" s="225" t="s">
        <v>831</v>
      </c>
      <c r="Q26" s="238" t="s">
        <v>822</v>
      </c>
      <c r="R26" s="225" t="s">
        <v>802</v>
      </c>
      <c r="S26" s="225" t="s">
        <v>802</v>
      </c>
      <c r="T26" s="225" t="s">
        <v>432</v>
      </c>
      <c r="U26" s="225" t="s">
        <v>802</v>
      </c>
      <c r="V26" s="225" t="s">
        <v>802</v>
      </c>
      <c r="W26" s="225" t="s">
        <v>802</v>
      </c>
      <c r="X26" s="225" t="s">
        <v>831</v>
      </c>
      <c r="Y26" s="225" t="s">
        <v>432</v>
      </c>
      <c r="Z26" s="226" t="s">
        <v>530</v>
      </c>
      <c r="AA26" s="226" t="s">
        <v>530</v>
      </c>
      <c r="AB26" s="226" t="s">
        <v>530</v>
      </c>
      <c r="AC26" s="226" t="s">
        <v>530</v>
      </c>
      <c r="AD26" s="238" t="s">
        <v>822</v>
      </c>
      <c r="AE26" s="225" t="s">
        <v>432</v>
      </c>
      <c r="AF26" s="226" t="s">
        <v>530</v>
      </c>
      <c r="AG26" s="226" t="s">
        <v>530</v>
      </c>
      <c r="AH26" s="226" t="s">
        <v>530</v>
      </c>
      <c r="AI26" s="226" t="s">
        <v>530</v>
      </c>
      <c r="AJ26" s="225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</row>
    <row r="27" spans="1:74" s="2" customFormat="1" ht="9" x14ac:dyDescent="0.15">
      <c r="A27" s="225" t="s">
        <v>997</v>
      </c>
      <c r="B27" s="226" t="s">
        <v>530</v>
      </c>
      <c r="C27" s="226" t="s">
        <v>530</v>
      </c>
      <c r="D27" s="226" t="s">
        <v>530</v>
      </c>
      <c r="E27" s="226" t="s">
        <v>530</v>
      </c>
      <c r="F27" s="226" t="s">
        <v>530</v>
      </c>
      <c r="G27" s="226" t="s">
        <v>530</v>
      </c>
      <c r="H27" s="226" t="s">
        <v>530</v>
      </c>
      <c r="I27" s="226" t="s">
        <v>530</v>
      </c>
      <c r="J27" s="226" t="s">
        <v>530</v>
      </c>
      <c r="K27" s="226" t="s">
        <v>530</v>
      </c>
      <c r="L27" s="235" t="s">
        <v>831</v>
      </c>
      <c r="M27" s="235" t="s">
        <v>848</v>
      </c>
      <c r="N27" s="225" t="s">
        <v>802</v>
      </c>
      <c r="O27" s="225" t="s">
        <v>802</v>
      </c>
      <c r="P27" s="225" t="s">
        <v>432</v>
      </c>
      <c r="Q27" s="225" t="s">
        <v>432</v>
      </c>
      <c r="R27" s="231" t="s">
        <v>858</v>
      </c>
      <c r="S27" s="225" t="s">
        <v>831</v>
      </c>
      <c r="T27" s="225" t="s">
        <v>802</v>
      </c>
      <c r="U27" s="225" t="s">
        <v>831</v>
      </c>
      <c r="V27" s="225" t="s">
        <v>432</v>
      </c>
      <c r="W27" s="225" t="s">
        <v>831</v>
      </c>
      <c r="X27" s="225" t="s">
        <v>802</v>
      </c>
      <c r="Y27" s="225" t="s">
        <v>848</v>
      </c>
      <c r="Z27" s="225" t="s">
        <v>432</v>
      </c>
      <c r="AA27" s="225" t="s">
        <v>1014</v>
      </c>
      <c r="AB27" s="225" t="s">
        <v>831</v>
      </c>
      <c r="AC27" s="238" t="s">
        <v>822</v>
      </c>
      <c r="AD27" s="226" t="s">
        <v>530</v>
      </c>
      <c r="AE27" s="226" t="s">
        <v>530</v>
      </c>
      <c r="AF27" s="226" t="s">
        <v>530</v>
      </c>
      <c r="AG27" s="226" t="s">
        <v>530</v>
      </c>
      <c r="AH27" s="226" t="s">
        <v>530</v>
      </c>
      <c r="AI27" s="226" t="s">
        <v>530</v>
      </c>
      <c r="AJ27" s="225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</row>
    <row r="28" spans="1:74" s="2" customFormat="1" ht="9" x14ac:dyDescent="0.15">
      <c r="A28" s="225" t="s">
        <v>999</v>
      </c>
      <c r="B28" s="226" t="s">
        <v>530</v>
      </c>
      <c r="C28" s="226" t="s">
        <v>530</v>
      </c>
      <c r="D28" s="226" t="s">
        <v>530</v>
      </c>
      <c r="E28" s="226" t="s">
        <v>530</v>
      </c>
      <c r="F28" s="226" t="s">
        <v>530</v>
      </c>
      <c r="G28" s="226" t="s">
        <v>530</v>
      </c>
      <c r="H28" s="226" t="s">
        <v>530</v>
      </c>
      <c r="I28" s="226" t="s">
        <v>530</v>
      </c>
      <c r="J28" s="226" t="s">
        <v>530</v>
      </c>
      <c r="K28" s="226" t="s">
        <v>530</v>
      </c>
      <c r="L28" s="225" t="s">
        <v>822</v>
      </c>
      <c r="M28" s="225" t="s">
        <v>822</v>
      </c>
      <c r="N28" s="235" t="s">
        <v>858</v>
      </c>
      <c r="O28" s="235" t="s">
        <v>858</v>
      </c>
      <c r="P28" s="236" t="s">
        <v>1015</v>
      </c>
      <c r="Q28" s="225" t="s">
        <v>831</v>
      </c>
      <c r="R28" s="231" t="s">
        <v>1013</v>
      </c>
      <c r="S28" s="226" t="s">
        <v>530</v>
      </c>
      <c r="T28" s="226" t="s">
        <v>530</v>
      </c>
      <c r="U28" s="226" t="s">
        <v>530</v>
      </c>
      <c r="V28" s="226" t="s">
        <v>530</v>
      </c>
      <c r="W28" s="226" t="s">
        <v>530</v>
      </c>
      <c r="X28" s="226" t="s">
        <v>530</v>
      </c>
      <c r="Y28" s="226" t="s">
        <v>530</v>
      </c>
      <c r="Z28" s="226" t="s">
        <v>530</v>
      </c>
      <c r="AA28" s="226" t="s">
        <v>530</v>
      </c>
      <c r="AB28" s="226" t="s">
        <v>530</v>
      </c>
      <c r="AC28" s="226" t="s">
        <v>530</v>
      </c>
      <c r="AD28" s="226" t="s">
        <v>530</v>
      </c>
      <c r="AE28" s="226" t="s">
        <v>530</v>
      </c>
      <c r="AF28" s="226" t="s">
        <v>530</v>
      </c>
      <c r="AG28" s="226" t="s">
        <v>530</v>
      </c>
      <c r="AH28" s="226" t="s">
        <v>530</v>
      </c>
      <c r="AI28" s="226" t="s">
        <v>530</v>
      </c>
      <c r="AJ28" s="225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</row>
    <row r="29" spans="1:74" s="2" customFormat="1" ht="9" x14ac:dyDescent="0.15">
      <c r="A29" s="225" t="s">
        <v>88</v>
      </c>
      <c r="B29" s="226" t="s">
        <v>530</v>
      </c>
      <c r="C29" s="226" t="s">
        <v>530</v>
      </c>
      <c r="D29" s="226" t="s">
        <v>530</v>
      </c>
      <c r="E29" s="226" t="s">
        <v>530</v>
      </c>
      <c r="F29" s="226" t="s">
        <v>530</v>
      </c>
      <c r="G29" s="226" t="s">
        <v>530</v>
      </c>
      <c r="H29" s="226" t="s">
        <v>530</v>
      </c>
      <c r="I29" s="226" t="s">
        <v>530</v>
      </c>
      <c r="J29" s="226" t="s">
        <v>530</v>
      </c>
      <c r="K29" s="226" t="s">
        <v>530</v>
      </c>
      <c r="L29" s="226" t="s">
        <v>530</v>
      </c>
      <c r="M29" s="225" t="s">
        <v>1027</v>
      </c>
      <c r="N29" s="226" t="s">
        <v>530</v>
      </c>
      <c r="O29" s="226" t="s">
        <v>530</v>
      </c>
      <c r="P29" s="226" t="s">
        <v>530</v>
      </c>
      <c r="Q29" s="226" t="s">
        <v>530</v>
      </c>
      <c r="R29" s="226" t="s">
        <v>530</v>
      </c>
      <c r="S29" s="226" t="s">
        <v>530</v>
      </c>
      <c r="T29" s="226" t="s">
        <v>530</v>
      </c>
      <c r="U29" s="226" t="s">
        <v>530</v>
      </c>
      <c r="V29" s="226" t="s">
        <v>530</v>
      </c>
      <c r="W29" s="226" t="s">
        <v>530</v>
      </c>
      <c r="X29" s="226" t="s">
        <v>530</v>
      </c>
      <c r="Y29" s="226" t="s">
        <v>530</v>
      </c>
      <c r="Z29" s="226" t="s">
        <v>530</v>
      </c>
      <c r="AA29" s="226" t="s">
        <v>530</v>
      </c>
      <c r="AB29" s="226" t="s">
        <v>530</v>
      </c>
      <c r="AC29" s="226" t="s">
        <v>530</v>
      </c>
      <c r="AD29" s="226" t="s">
        <v>530</v>
      </c>
      <c r="AE29" s="226" t="s">
        <v>530</v>
      </c>
      <c r="AF29" s="226" t="s">
        <v>530</v>
      </c>
      <c r="AG29" s="226" t="s">
        <v>530</v>
      </c>
      <c r="AH29" s="226" t="s">
        <v>530</v>
      </c>
      <c r="AI29" s="226" t="s">
        <v>530</v>
      </c>
      <c r="AJ29" s="225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</row>
    <row r="30" spans="1:74" s="2" customFormat="1" ht="9" x14ac:dyDescent="0.15">
      <c r="A30" s="225" t="s">
        <v>1000</v>
      </c>
      <c r="B30" s="226" t="s">
        <v>530</v>
      </c>
      <c r="C30" s="226" t="s">
        <v>530</v>
      </c>
      <c r="D30" s="226" t="s">
        <v>530</v>
      </c>
      <c r="E30" s="226" t="s">
        <v>530</v>
      </c>
      <c r="F30" s="226" t="s">
        <v>530</v>
      </c>
      <c r="G30" s="226" t="s">
        <v>530</v>
      </c>
      <c r="H30" s="226" t="s">
        <v>530</v>
      </c>
      <c r="I30" s="226" t="s">
        <v>530</v>
      </c>
      <c r="J30" s="226" t="s">
        <v>530</v>
      </c>
      <c r="K30" s="226" t="s">
        <v>530</v>
      </c>
      <c r="L30" s="226" t="s">
        <v>530</v>
      </c>
      <c r="M30" s="226" t="s">
        <v>530</v>
      </c>
      <c r="N30" s="228" t="s">
        <v>875</v>
      </c>
      <c r="O30" s="225" t="s">
        <v>848</v>
      </c>
      <c r="P30" s="235" t="s">
        <v>802</v>
      </c>
      <c r="Q30" s="225" t="s">
        <v>802</v>
      </c>
      <c r="R30" s="231" t="s">
        <v>831</v>
      </c>
      <c r="S30" s="225" t="s">
        <v>432</v>
      </c>
      <c r="T30" s="225" t="s">
        <v>802</v>
      </c>
      <c r="U30" s="238" t="s">
        <v>875</v>
      </c>
      <c r="V30" s="225" t="s">
        <v>822</v>
      </c>
      <c r="W30" s="225" t="s">
        <v>831</v>
      </c>
      <c r="X30" s="226" t="s">
        <v>530</v>
      </c>
      <c r="Y30" s="226" t="s">
        <v>530</v>
      </c>
      <c r="Z30" s="226" t="s">
        <v>530</v>
      </c>
      <c r="AA30" s="226" t="s">
        <v>530</v>
      </c>
      <c r="AB30" s="226" t="s">
        <v>530</v>
      </c>
      <c r="AC30" s="226" t="s">
        <v>530</v>
      </c>
      <c r="AD30" s="226" t="s">
        <v>530</v>
      </c>
      <c r="AE30" s="226" t="s">
        <v>530</v>
      </c>
      <c r="AF30" s="226" t="s">
        <v>530</v>
      </c>
      <c r="AG30" s="226" t="s">
        <v>530</v>
      </c>
      <c r="AH30" s="226" t="s">
        <v>530</v>
      </c>
      <c r="AI30" s="226" t="s">
        <v>530</v>
      </c>
      <c r="AJ30" s="225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</row>
    <row r="31" spans="1:74" s="2" customFormat="1" ht="9" x14ac:dyDescent="0.15">
      <c r="A31" s="225" t="s">
        <v>90</v>
      </c>
      <c r="B31" s="226" t="s">
        <v>530</v>
      </c>
      <c r="C31" s="226" t="s">
        <v>530</v>
      </c>
      <c r="D31" s="226" t="s">
        <v>530</v>
      </c>
      <c r="E31" s="226" t="s">
        <v>530</v>
      </c>
      <c r="F31" s="226" t="s">
        <v>530</v>
      </c>
      <c r="G31" s="226" t="s">
        <v>530</v>
      </c>
      <c r="H31" s="226" t="s">
        <v>530</v>
      </c>
      <c r="I31" s="226" t="s">
        <v>530</v>
      </c>
      <c r="J31" s="226" t="s">
        <v>530</v>
      </c>
      <c r="K31" s="226" t="s">
        <v>530</v>
      </c>
      <c r="L31" s="226" t="s">
        <v>530</v>
      </c>
      <c r="M31" s="226" t="s">
        <v>530</v>
      </c>
      <c r="N31" s="226" t="s">
        <v>530</v>
      </c>
      <c r="O31" s="226" t="s">
        <v>530</v>
      </c>
      <c r="P31" s="226" t="s">
        <v>530</v>
      </c>
      <c r="Q31" s="238" t="s">
        <v>802</v>
      </c>
      <c r="R31" s="231" t="s">
        <v>831</v>
      </c>
      <c r="S31" s="225" t="s">
        <v>432</v>
      </c>
      <c r="T31" s="231" t="s">
        <v>831</v>
      </c>
      <c r="U31" s="225" t="s">
        <v>432</v>
      </c>
      <c r="V31" s="226" t="s">
        <v>530</v>
      </c>
      <c r="W31" s="226" t="s">
        <v>530</v>
      </c>
      <c r="X31" s="226" t="s">
        <v>530</v>
      </c>
      <c r="Y31" s="226" t="s">
        <v>530</v>
      </c>
      <c r="Z31" s="226" t="s">
        <v>530</v>
      </c>
      <c r="AA31" s="226" t="s">
        <v>530</v>
      </c>
      <c r="AB31" s="226" t="s">
        <v>530</v>
      </c>
      <c r="AC31" s="226" t="s">
        <v>530</v>
      </c>
      <c r="AD31" s="226" t="s">
        <v>530</v>
      </c>
      <c r="AE31" s="226" t="s">
        <v>530</v>
      </c>
      <c r="AF31" s="226" t="s">
        <v>530</v>
      </c>
      <c r="AG31" s="226" t="s">
        <v>530</v>
      </c>
      <c r="AH31" s="226" t="s">
        <v>530</v>
      </c>
      <c r="AI31" s="226" t="s">
        <v>530</v>
      </c>
      <c r="AJ31" s="225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</row>
    <row r="32" spans="1:74" s="2" customFormat="1" ht="9" x14ac:dyDescent="0.15">
      <c r="A32" s="225" t="s">
        <v>1003</v>
      </c>
      <c r="B32" s="226" t="s">
        <v>530</v>
      </c>
      <c r="C32" s="226" t="s">
        <v>530</v>
      </c>
      <c r="D32" s="226" t="s">
        <v>530</v>
      </c>
      <c r="E32" s="226" t="s">
        <v>530</v>
      </c>
      <c r="F32" s="226" t="s">
        <v>530</v>
      </c>
      <c r="G32" s="226" t="s">
        <v>530</v>
      </c>
      <c r="H32" s="226" t="s">
        <v>530</v>
      </c>
      <c r="I32" s="226" t="s">
        <v>530</v>
      </c>
      <c r="J32" s="226" t="s">
        <v>530</v>
      </c>
      <c r="K32" s="226" t="s">
        <v>530</v>
      </c>
      <c r="L32" s="226" t="s">
        <v>530</v>
      </c>
      <c r="M32" s="226" t="s">
        <v>530</v>
      </c>
      <c r="N32" s="226" t="s">
        <v>530</v>
      </c>
      <c r="O32" s="226" t="s">
        <v>530</v>
      </c>
      <c r="P32" s="226" t="s">
        <v>530</v>
      </c>
      <c r="Q32" s="231" t="s">
        <v>858</v>
      </c>
      <c r="R32" s="225" t="s">
        <v>802</v>
      </c>
      <c r="S32" s="225" t="s">
        <v>831</v>
      </c>
      <c r="T32" s="225" t="s">
        <v>831</v>
      </c>
      <c r="U32" s="225" t="s">
        <v>432</v>
      </c>
      <c r="V32" s="225" t="s">
        <v>1018</v>
      </c>
      <c r="W32" s="238" t="s">
        <v>875</v>
      </c>
      <c r="X32" s="225" t="s">
        <v>802</v>
      </c>
      <c r="Y32" s="225" t="s">
        <v>432</v>
      </c>
      <c r="Z32" s="225" t="s">
        <v>432</v>
      </c>
      <c r="AA32" s="225" t="s">
        <v>432</v>
      </c>
      <c r="AB32" s="225" t="s">
        <v>848</v>
      </c>
      <c r="AC32" s="225" t="s">
        <v>432</v>
      </c>
      <c r="AD32" s="225" t="s">
        <v>802</v>
      </c>
      <c r="AE32" s="225" t="s">
        <v>802</v>
      </c>
      <c r="AF32" s="225" t="s">
        <v>831</v>
      </c>
      <c r="AG32" s="225" t="s">
        <v>822</v>
      </c>
      <c r="AH32" s="225" t="s">
        <v>1014</v>
      </c>
      <c r="AI32" s="225" t="s">
        <v>802</v>
      </c>
      <c r="AJ32" s="225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</row>
    <row r="33" spans="1:74" s="2" customFormat="1" ht="9" x14ac:dyDescent="0.15">
      <c r="A33" s="225" t="s">
        <v>1004</v>
      </c>
      <c r="B33" s="226" t="s">
        <v>530</v>
      </c>
      <c r="C33" s="226" t="s">
        <v>530</v>
      </c>
      <c r="D33" s="226" t="s">
        <v>530</v>
      </c>
      <c r="E33" s="226" t="s">
        <v>530</v>
      </c>
      <c r="F33" s="226" t="s">
        <v>530</v>
      </c>
      <c r="G33" s="226" t="s">
        <v>530</v>
      </c>
      <c r="H33" s="226" t="s">
        <v>530</v>
      </c>
      <c r="I33" s="226" t="s">
        <v>530</v>
      </c>
      <c r="J33" s="226" t="s">
        <v>530</v>
      </c>
      <c r="K33" s="226" t="s">
        <v>530</v>
      </c>
      <c r="L33" s="226" t="s">
        <v>530</v>
      </c>
      <c r="M33" s="226" t="s">
        <v>530</v>
      </c>
      <c r="N33" s="226" t="s">
        <v>530</v>
      </c>
      <c r="O33" s="226" t="s">
        <v>530</v>
      </c>
      <c r="P33" s="226" t="s">
        <v>530</v>
      </c>
      <c r="Q33" s="226" t="s">
        <v>530</v>
      </c>
      <c r="R33" s="225" t="s">
        <v>432</v>
      </c>
      <c r="S33" s="231" t="s">
        <v>1023</v>
      </c>
      <c r="T33" s="225" t="s">
        <v>802</v>
      </c>
      <c r="U33" s="238" t="s">
        <v>822</v>
      </c>
      <c r="V33" s="225" t="s">
        <v>831</v>
      </c>
      <c r="W33" s="225" t="s">
        <v>432</v>
      </c>
      <c r="X33" s="225" t="s">
        <v>831</v>
      </c>
      <c r="Y33" s="225" t="s">
        <v>831</v>
      </c>
      <c r="Z33" s="225" t="s">
        <v>432</v>
      </c>
      <c r="AA33" s="225" t="s">
        <v>432</v>
      </c>
      <c r="AB33" s="225" t="s">
        <v>802</v>
      </c>
      <c r="AC33" s="225" t="s">
        <v>432</v>
      </c>
      <c r="AD33" s="225" t="s">
        <v>802</v>
      </c>
      <c r="AE33" s="225" t="s">
        <v>432</v>
      </c>
      <c r="AF33" s="225" t="s">
        <v>831</v>
      </c>
      <c r="AG33" s="225" t="s">
        <v>802</v>
      </c>
      <c r="AH33" s="225" t="s">
        <v>432</v>
      </c>
      <c r="AI33" s="238" t="s">
        <v>822</v>
      </c>
      <c r="AJ33" s="225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</row>
    <row r="34" spans="1:74" s="2" customFormat="1" ht="9" x14ac:dyDescent="0.15">
      <c r="A34" s="225" t="s">
        <v>1006</v>
      </c>
      <c r="B34" s="226" t="s">
        <v>530</v>
      </c>
      <c r="C34" s="226" t="s">
        <v>530</v>
      </c>
      <c r="D34" s="226" t="s">
        <v>530</v>
      </c>
      <c r="E34" s="226" t="s">
        <v>530</v>
      </c>
      <c r="F34" s="226" t="s">
        <v>530</v>
      </c>
      <c r="G34" s="226" t="s">
        <v>530</v>
      </c>
      <c r="H34" s="226" t="s">
        <v>530</v>
      </c>
      <c r="I34" s="226" t="s">
        <v>530</v>
      </c>
      <c r="J34" s="226" t="s">
        <v>530</v>
      </c>
      <c r="K34" s="226" t="s">
        <v>530</v>
      </c>
      <c r="L34" s="226" t="s">
        <v>530</v>
      </c>
      <c r="M34" s="226" t="s">
        <v>530</v>
      </c>
      <c r="N34" s="226" t="s">
        <v>530</v>
      </c>
      <c r="O34" s="226" t="s">
        <v>530</v>
      </c>
      <c r="P34" s="226" t="s">
        <v>530</v>
      </c>
      <c r="Q34" s="226" t="s">
        <v>530</v>
      </c>
      <c r="R34" s="226" t="s">
        <v>530</v>
      </c>
      <c r="S34" s="225" t="s">
        <v>802</v>
      </c>
      <c r="T34" s="225" t="s">
        <v>432</v>
      </c>
      <c r="U34" s="225" t="s">
        <v>432</v>
      </c>
      <c r="V34" s="225" t="s">
        <v>831</v>
      </c>
      <c r="W34" s="225" t="s">
        <v>802</v>
      </c>
      <c r="X34" s="225" t="s">
        <v>1014</v>
      </c>
      <c r="Y34" s="225" t="s">
        <v>822</v>
      </c>
      <c r="Z34" s="225" t="s">
        <v>1014</v>
      </c>
      <c r="AA34" s="225" t="s">
        <v>432</v>
      </c>
      <c r="AB34" s="238" t="s">
        <v>875</v>
      </c>
      <c r="AC34" s="231" t="s">
        <v>858</v>
      </c>
      <c r="AD34" s="225" t="s">
        <v>802</v>
      </c>
      <c r="AE34" s="225" t="s">
        <v>802</v>
      </c>
      <c r="AF34" s="225" t="s">
        <v>802</v>
      </c>
      <c r="AG34" s="225" t="s">
        <v>802</v>
      </c>
      <c r="AH34" s="225" t="s">
        <v>432</v>
      </c>
      <c r="AI34" s="225" t="s">
        <v>802</v>
      </c>
      <c r="AJ34" s="225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</row>
    <row r="35" spans="1:74" s="2" customFormat="1" ht="9" x14ac:dyDescent="0.15">
      <c r="A35" s="225" t="s">
        <v>1007</v>
      </c>
      <c r="B35" s="226" t="s">
        <v>530</v>
      </c>
      <c r="C35" s="226" t="s">
        <v>530</v>
      </c>
      <c r="D35" s="226" t="s">
        <v>530</v>
      </c>
      <c r="E35" s="226" t="s">
        <v>530</v>
      </c>
      <c r="F35" s="226" t="s">
        <v>530</v>
      </c>
      <c r="G35" s="226" t="s">
        <v>530</v>
      </c>
      <c r="H35" s="226" t="s">
        <v>530</v>
      </c>
      <c r="I35" s="226" t="s">
        <v>530</v>
      </c>
      <c r="J35" s="226" t="s">
        <v>530</v>
      </c>
      <c r="K35" s="226" t="s">
        <v>530</v>
      </c>
      <c r="L35" s="226" t="s">
        <v>530</v>
      </c>
      <c r="M35" s="226" t="s">
        <v>530</v>
      </c>
      <c r="N35" s="226" t="s">
        <v>530</v>
      </c>
      <c r="O35" s="226" t="s">
        <v>530</v>
      </c>
      <c r="P35" s="226" t="s">
        <v>530</v>
      </c>
      <c r="Q35" s="226" t="s">
        <v>530</v>
      </c>
      <c r="R35" s="226" t="s">
        <v>530</v>
      </c>
      <c r="S35" s="226" t="s">
        <v>530</v>
      </c>
      <c r="T35" s="226" t="s">
        <v>530</v>
      </c>
      <c r="U35" s="226" t="s">
        <v>530</v>
      </c>
      <c r="V35" s="225" t="s">
        <v>874</v>
      </c>
      <c r="W35" s="225" t="s">
        <v>831</v>
      </c>
      <c r="X35" s="225" t="s">
        <v>1014</v>
      </c>
      <c r="Y35" s="225" t="s">
        <v>432</v>
      </c>
      <c r="Z35" s="231" t="s">
        <v>1018</v>
      </c>
      <c r="AA35" s="238" t="s">
        <v>822</v>
      </c>
      <c r="AB35" s="226" t="s">
        <v>530</v>
      </c>
      <c r="AC35" s="226" t="s">
        <v>530</v>
      </c>
      <c r="AD35" s="226" t="s">
        <v>530</v>
      </c>
      <c r="AE35" s="226" t="s">
        <v>530</v>
      </c>
      <c r="AF35" s="226" t="s">
        <v>530</v>
      </c>
      <c r="AG35" s="226" t="s">
        <v>530</v>
      </c>
      <c r="AH35" s="226" t="s">
        <v>530</v>
      </c>
      <c r="AI35" s="226" t="s">
        <v>530</v>
      </c>
      <c r="AJ35" s="225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</row>
    <row r="36" spans="1:74" s="2" customFormat="1" ht="9" x14ac:dyDescent="0.15">
      <c r="A36" s="1" t="s">
        <v>1008</v>
      </c>
      <c r="B36" s="226" t="s">
        <v>530</v>
      </c>
      <c r="C36" s="226" t="s">
        <v>530</v>
      </c>
      <c r="D36" s="226" t="s">
        <v>530</v>
      </c>
      <c r="E36" s="226" t="s">
        <v>530</v>
      </c>
      <c r="F36" s="226" t="s">
        <v>530</v>
      </c>
      <c r="G36" s="226" t="s">
        <v>530</v>
      </c>
      <c r="H36" s="226" t="s">
        <v>530</v>
      </c>
      <c r="I36" s="226" t="s">
        <v>530</v>
      </c>
      <c r="J36" s="226" t="s">
        <v>530</v>
      </c>
      <c r="K36" s="226" t="s">
        <v>530</v>
      </c>
      <c r="L36" s="226" t="s">
        <v>530</v>
      </c>
      <c r="M36" s="226" t="s">
        <v>530</v>
      </c>
      <c r="N36" s="226" t="s">
        <v>530</v>
      </c>
      <c r="O36" s="226" t="s">
        <v>530</v>
      </c>
      <c r="P36" s="226" t="s">
        <v>530</v>
      </c>
      <c r="Q36" s="226" t="s">
        <v>530</v>
      </c>
      <c r="R36" s="226" t="s">
        <v>530</v>
      </c>
      <c r="S36" s="226" t="s">
        <v>530</v>
      </c>
      <c r="T36" s="226" t="s">
        <v>530</v>
      </c>
      <c r="U36" s="226" t="s">
        <v>530</v>
      </c>
      <c r="V36" s="226" t="s">
        <v>530</v>
      </c>
      <c r="W36" s="226" t="s">
        <v>530</v>
      </c>
      <c r="X36" s="226" t="s">
        <v>530</v>
      </c>
      <c r="Y36" s="225" t="s">
        <v>432</v>
      </c>
      <c r="Z36" s="225" t="s">
        <v>802</v>
      </c>
      <c r="AA36" s="225" t="s">
        <v>432</v>
      </c>
      <c r="AB36" s="231" t="s">
        <v>858</v>
      </c>
      <c r="AC36" s="231" t="s">
        <v>858</v>
      </c>
      <c r="AD36" s="225" t="s">
        <v>831</v>
      </c>
      <c r="AE36" s="238" t="s">
        <v>822</v>
      </c>
      <c r="AF36" s="225" t="s">
        <v>432</v>
      </c>
      <c r="AG36" s="225" t="s">
        <v>1014</v>
      </c>
      <c r="AH36" s="238" t="s">
        <v>2005</v>
      </c>
      <c r="AI36" s="225" t="s">
        <v>831</v>
      </c>
      <c r="AJ36" s="225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</row>
    <row r="37" spans="1:74" s="2" customFormat="1" ht="9" x14ac:dyDescent="0.15">
      <c r="A37" s="1" t="s">
        <v>1009</v>
      </c>
      <c r="B37" s="226" t="s">
        <v>530</v>
      </c>
      <c r="C37" s="226" t="s">
        <v>530</v>
      </c>
      <c r="D37" s="226" t="s">
        <v>530</v>
      </c>
      <c r="E37" s="226" t="s">
        <v>530</v>
      </c>
      <c r="F37" s="226" t="s">
        <v>530</v>
      </c>
      <c r="G37" s="226" t="s">
        <v>530</v>
      </c>
      <c r="H37" s="226" t="s">
        <v>530</v>
      </c>
      <c r="I37" s="226" t="s">
        <v>530</v>
      </c>
      <c r="J37" s="226" t="s">
        <v>530</v>
      </c>
      <c r="K37" s="226" t="s">
        <v>530</v>
      </c>
      <c r="L37" s="226" t="s">
        <v>530</v>
      </c>
      <c r="M37" s="226" t="s">
        <v>530</v>
      </c>
      <c r="N37" s="226" t="s">
        <v>530</v>
      </c>
      <c r="O37" s="226" t="s">
        <v>530</v>
      </c>
      <c r="P37" s="226" t="s">
        <v>530</v>
      </c>
      <c r="Q37" s="226" t="s">
        <v>530</v>
      </c>
      <c r="R37" s="226" t="s">
        <v>530</v>
      </c>
      <c r="S37" s="226" t="s">
        <v>530</v>
      </c>
      <c r="T37" s="226" t="s">
        <v>530</v>
      </c>
      <c r="U37" s="226" t="s">
        <v>530</v>
      </c>
      <c r="V37" s="226" t="s">
        <v>530</v>
      </c>
      <c r="W37" s="226" t="s">
        <v>530</v>
      </c>
      <c r="X37" s="226" t="s">
        <v>530</v>
      </c>
      <c r="Y37" s="226" t="s">
        <v>530</v>
      </c>
      <c r="Z37" s="225" t="s">
        <v>831</v>
      </c>
      <c r="AA37" s="225" t="s">
        <v>831</v>
      </c>
      <c r="AB37" s="225" t="s">
        <v>432</v>
      </c>
      <c r="AC37" s="238" t="s">
        <v>848</v>
      </c>
      <c r="AD37" s="225" t="s">
        <v>432</v>
      </c>
      <c r="AE37" s="231" t="s">
        <v>831</v>
      </c>
      <c r="AF37" s="226" t="s">
        <v>530</v>
      </c>
      <c r="AG37" s="226" t="s">
        <v>530</v>
      </c>
      <c r="AH37" s="226" t="s">
        <v>530</v>
      </c>
      <c r="AI37" s="226" t="s">
        <v>530</v>
      </c>
      <c r="AJ37" s="225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</row>
    <row r="38" spans="1:74" s="2" customFormat="1" ht="9" x14ac:dyDescent="0.15">
      <c r="A38" s="1" t="s">
        <v>100</v>
      </c>
      <c r="B38" s="226" t="s">
        <v>530</v>
      </c>
      <c r="C38" s="226" t="s">
        <v>530</v>
      </c>
      <c r="D38" s="226" t="s">
        <v>530</v>
      </c>
      <c r="E38" s="226" t="s">
        <v>530</v>
      </c>
      <c r="F38" s="226" t="s">
        <v>530</v>
      </c>
      <c r="G38" s="226" t="s">
        <v>530</v>
      </c>
      <c r="H38" s="226" t="s">
        <v>530</v>
      </c>
      <c r="I38" s="226" t="s">
        <v>530</v>
      </c>
      <c r="J38" s="226" t="s">
        <v>530</v>
      </c>
      <c r="K38" s="226" t="s">
        <v>530</v>
      </c>
      <c r="L38" s="226" t="s">
        <v>530</v>
      </c>
      <c r="M38" s="226" t="s">
        <v>530</v>
      </c>
      <c r="N38" s="226" t="s">
        <v>530</v>
      </c>
      <c r="O38" s="226" t="s">
        <v>530</v>
      </c>
      <c r="P38" s="226" t="s">
        <v>530</v>
      </c>
      <c r="Q38" s="226" t="s">
        <v>530</v>
      </c>
      <c r="R38" s="226" t="s">
        <v>530</v>
      </c>
      <c r="S38" s="226" t="s">
        <v>530</v>
      </c>
      <c r="T38" s="226" t="s">
        <v>530</v>
      </c>
      <c r="U38" s="226" t="s">
        <v>530</v>
      </c>
      <c r="V38" s="226" t="s">
        <v>530</v>
      </c>
      <c r="W38" s="226" t="s">
        <v>530</v>
      </c>
      <c r="X38" s="226" t="s">
        <v>530</v>
      </c>
      <c r="Y38" s="226" t="s">
        <v>530</v>
      </c>
      <c r="Z38" s="226" t="s">
        <v>530</v>
      </c>
      <c r="AA38" s="226" t="s">
        <v>530</v>
      </c>
      <c r="AB38" s="242" t="s">
        <v>848</v>
      </c>
      <c r="AC38" s="226" t="s">
        <v>530</v>
      </c>
      <c r="AD38" s="226" t="s">
        <v>530</v>
      </c>
      <c r="AE38" s="226" t="s">
        <v>530</v>
      </c>
      <c r="AF38" s="226" t="s">
        <v>530</v>
      </c>
      <c r="AG38" s="226" t="s">
        <v>530</v>
      </c>
      <c r="AH38" s="226" t="s">
        <v>530</v>
      </c>
      <c r="AI38" s="226" t="s">
        <v>530</v>
      </c>
      <c r="AJ38" s="225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</row>
    <row r="39" spans="1:74" s="2" customFormat="1" ht="9" x14ac:dyDescent="0.15">
      <c r="A39" s="1" t="s">
        <v>101</v>
      </c>
      <c r="B39" s="226" t="s">
        <v>530</v>
      </c>
      <c r="C39" s="226" t="s">
        <v>530</v>
      </c>
      <c r="D39" s="226" t="s">
        <v>530</v>
      </c>
      <c r="E39" s="226" t="s">
        <v>530</v>
      </c>
      <c r="F39" s="226" t="s">
        <v>530</v>
      </c>
      <c r="G39" s="226" t="s">
        <v>530</v>
      </c>
      <c r="H39" s="226" t="s">
        <v>530</v>
      </c>
      <c r="I39" s="226" t="s">
        <v>530</v>
      </c>
      <c r="J39" s="226" t="s">
        <v>530</v>
      </c>
      <c r="K39" s="226" t="s">
        <v>530</v>
      </c>
      <c r="L39" s="226" t="s">
        <v>530</v>
      </c>
      <c r="M39" s="226" t="s">
        <v>530</v>
      </c>
      <c r="N39" s="226" t="s">
        <v>530</v>
      </c>
      <c r="O39" s="226" t="s">
        <v>530</v>
      </c>
      <c r="P39" s="226" t="s">
        <v>530</v>
      </c>
      <c r="Q39" s="226" t="s">
        <v>530</v>
      </c>
      <c r="R39" s="226" t="s">
        <v>530</v>
      </c>
      <c r="S39" s="226" t="s">
        <v>530</v>
      </c>
      <c r="T39" s="226" t="s">
        <v>530</v>
      </c>
      <c r="U39" s="226" t="s">
        <v>530</v>
      </c>
      <c r="V39" s="226" t="s">
        <v>530</v>
      </c>
      <c r="W39" s="226" t="s">
        <v>530</v>
      </c>
      <c r="X39" s="226" t="s">
        <v>530</v>
      </c>
      <c r="Y39" s="226" t="s">
        <v>530</v>
      </c>
      <c r="Z39" s="243" t="s">
        <v>530</v>
      </c>
      <c r="AA39" s="226" t="s">
        <v>530</v>
      </c>
      <c r="AB39" s="226" t="s">
        <v>530</v>
      </c>
      <c r="AC39" s="241" t="s">
        <v>1013</v>
      </c>
      <c r="AD39" s="238" t="s">
        <v>802</v>
      </c>
      <c r="AE39" s="225" t="s">
        <v>1018</v>
      </c>
      <c r="AF39" s="226" t="s">
        <v>530</v>
      </c>
      <c r="AG39" s="226" t="s">
        <v>530</v>
      </c>
      <c r="AH39" s="226" t="s">
        <v>530</v>
      </c>
      <c r="AI39" s="226" t="s">
        <v>530</v>
      </c>
      <c r="AJ39" s="225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</row>
    <row r="40" spans="1:74" s="2" customFormat="1" ht="9" x14ac:dyDescent="0.15">
      <c r="A40" s="1" t="s">
        <v>1010</v>
      </c>
      <c r="B40" s="57"/>
      <c r="C40" s="57"/>
      <c r="D40" s="57"/>
      <c r="E40" s="57"/>
      <c r="F40" s="226" t="s">
        <v>530</v>
      </c>
      <c r="G40" s="226" t="s">
        <v>530</v>
      </c>
      <c r="H40" s="226" t="s">
        <v>530</v>
      </c>
      <c r="I40" s="226" t="s">
        <v>530</v>
      </c>
      <c r="J40" s="226" t="s">
        <v>530</v>
      </c>
      <c r="K40" s="226" t="s">
        <v>530</v>
      </c>
      <c r="L40" s="226" t="s">
        <v>530</v>
      </c>
      <c r="M40" s="226" t="s">
        <v>530</v>
      </c>
      <c r="N40" s="226" t="s">
        <v>530</v>
      </c>
      <c r="O40" s="226" t="s">
        <v>530</v>
      </c>
      <c r="P40" s="226" t="s">
        <v>530</v>
      </c>
      <c r="Q40" s="226" t="s">
        <v>530</v>
      </c>
      <c r="R40" s="226" t="s">
        <v>530</v>
      </c>
      <c r="S40" s="226" t="s">
        <v>530</v>
      </c>
      <c r="T40" s="226" t="s">
        <v>530</v>
      </c>
      <c r="U40" s="226" t="s">
        <v>530</v>
      </c>
      <c r="V40" s="226" t="s">
        <v>530</v>
      </c>
      <c r="W40" s="226" t="s">
        <v>530</v>
      </c>
      <c r="X40" s="226" t="s">
        <v>530</v>
      </c>
      <c r="Y40" s="226" t="s">
        <v>530</v>
      </c>
      <c r="Z40" s="226" t="s">
        <v>530</v>
      </c>
      <c r="AA40" s="226" t="s">
        <v>530</v>
      </c>
      <c r="AB40" s="226" t="s">
        <v>530</v>
      </c>
      <c r="AC40" s="226" t="s">
        <v>530</v>
      </c>
      <c r="AD40" s="226" t="s">
        <v>530</v>
      </c>
      <c r="AE40" s="226" t="s">
        <v>530</v>
      </c>
      <c r="AF40" s="231" t="s">
        <v>858</v>
      </c>
      <c r="AG40" s="225" t="s">
        <v>802</v>
      </c>
      <c r="AH40" s="231" t="s">
        <v>858</v>
      </c>
      <c r="AI40" s="238" t="s">
        <v>822</v>
      </c>
      <c r="AJ40" s="225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</row>
    <row r="41" spans="1:74" s="2" customFormat="1" ht="9" x14ac:dyDescent="0.15">
      <c r="A41" s="1" t="s">
        <v>1011</v>
      </c>
      <c r="B41" s="57"/>
      <c r="C41" s="57"/>
      <c r="D41" s="57"/>
      <c r="E41" s="57"/>
      <c r="F41" s="226" t="s">
        <v>530</v>
      </c>
      <c r="G41" s="226" t="s">
        <v>530</v>
      </c>
      <c r="H41" s="226" t="s">
        <v>530</v>
      </c>
      <c r="I41" s="226" t="s">
        <v>530</v>
      </c>
      <c r="J41" s="226" t="s">
        <v>530</v>
      </c>
      <c r="K41" s="226" t="s">
        <v>530</v>
      </c>
      <c r="L41" s="226" t="s">
        <v>530</v>
      </c>
      <c r="M41" s="226" t="s">
        <v>530</v>
      </c>
      <c r="N41" s="226" t="s">
        <v>530</v>
      </c>
      <c r="O41" s="226" t="s">
        <v>530</v>
      </c>
      <c r="P41" s="226" t="s">
        <v>530</v>
      </c>
      <c r="Q41" s="226" t="s">
        <v>530</v>
      </c>
      <c r="R41" s="226" t="s">
        <v>530</v>
      </c>
      <c r="S41" s="226" t="s">
        <v>530</v>
      </c>
      <c r="T41" s="226" t="s">
        <v>530</v>
      </c>
      <c r="U41" s="226" t="s">
        <v>530</v>
      </c>
      <c r="V41" s="226" t="s">
        <v>530</v>
      </c>
      <c r="W41" s="226" t="s">
        <v>530</v>
      </c>
      <c r="X41" s="226" t="s">
        <v>530</v>
      </c>
      <c r="Y41" s="226" t="s">
        <v>530</v>
      </c>
      <c r="Z41" s="226" t="s">
        <v>530</v>
      </c>
      <c r="AA41" s="226" t="s">
        <v>530</v>
      </c>
      <c r="AB41" s="226" t="s">
        <v>530</v>
      </c>
      <c r="AC41" s="226" t="s">
        <v>530</v>
      </c>
      <c r="AD41" s="226" t="s">
        <v>530</v>
      </c>
      <c r="AE41" s="226" t="s">
        <v>530</v>
      </c>
      <c r="AF41" s="225" t="s">
        <v>432</v>
      </c>
      <c r="AG41" s="231" t="s">
        <v>831</v>
      </c>
      <c r="AH41" s="238" t="s">
        <v>875</v>
      </c>
      <c r="AI41" s="231" t="s">
        <v>831</v>
      </c>
      <c r="AJ41" s="225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</row>
    <row r="42" spans="1:74" s="2" customFormat="1" ht="9" x14ac:dyDescent="0.15">
      <c r="A42" s="1" t="s">
        <v>103</v>
      </c>
      <c r="B42" s="57"/>
      <c r="C42" s="57"/>
      <c r="D42" s="57"/>
      <c r="E42" s="57"/>
      <c r="F42" s="226" t="s">
        <v>530</v>
      </c>
      <c r="G42" s="226" t="s">
        <v>530</v>
      </c>
      <c r="H42" s="226" t="s">
        <v>530</v>
      </c>
      <c r="I42" s="226" t="s">
        <v>530</v>
      </c>
      <c r="J42" s="226" t="s">
        <v>530</v>
      </c>
      <c r="K42" s="226" t="s">
        <v>530</v>
      </c>
      <c r="L42" s="226" t="s">
        <v>530</v>
      </c>
      <c r="M42" s="226" t="s">
        <v>530</v>
      </c>
      <c r="N42" s="226" t="s">
        <v>530</v>
      </c>
      <c r="O42" s="226" t="s">
        <v>530</v>
      </c>
      <c r="P42" s="226" t="s">
        <v>530</v>
      </c>
      <c r="Q42" s="226" t="s">
        <v>530</v>
      </c>
      <c r="R42" s="226" t="s">
        <v>530</v>
      </c>
      <c r="S42" s="226" t="s">
        <v>530</v>
      </c>
      <c r="T42" s="226" t="s">
        <v>530</v>
      </c>
      <c r="U42" s="226" t="s">
        <v>530</v>
      </c>
      <c r="V42" s="226" t="s">
        <v>530</v>
      </c>
      <c r="W42" s="226" t="s">
        <v>530</v>
      </c>
      <c r="X42" s="226" t="s">
        <v>530</v>
      </c>
      <c r="Y42" s="226" t="s">
        <v>530</v>
      </c>
      <c r="Z42" s="226" t="s">
        <v>530</v>
      </c>
      <c r="AA42" s="226" t="s">
        <v>530</v>
      </c>
      <c r="AB42" s="226" t="s">
        <v>530</v>
      </c>
      <c r="AC42" s="226" t="s">
        <v>530</v>
      </c>
      <c r="AD42" s="226" t="s">
        <v>530</v>
      </c>
      <c r="AE42" s="226" t="s">
        <v>530</v>
      </c>
      <c r="AF42" s="225" t="s">
        <v>831</v>
      </c>
      <c r="AG42" s="226" t="s">
        <v>530</v>
      </c>
      <c r="AH42" s="226" t="s">
        <v>530</v>
      </c>
      <c r="AI42" s="226" t="s">
        <v>530</v>
      </c>
      <c r="AJ42" s="225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</row>
    <row r="43" spans="1:74" s="2" customFormat="1" ht="9" x14ac:dyDescent="0.15">
      <c r="A43" s="1" t="s">
        <v>1939</v>
      </c>
      <c r="B43" s="57"/>
      <c r="C43" s="57"/>
      <c r="D43" s="57"/>
      <c r="E43" s="57"/>
      <c r="F43" s="226" t="s">
        <v>530</v>
      </c>
      <c r="G43" s="226" t="s">
        <v>530</v>
      </c>
      <c r="H43" s="226" t="s">
        <v>530</v>
      </c>
      <c r="I43" s="226" t="s">
        <v>530</v>
      </c>
      <c r="J43" s="226" t="s">
        <v>530</v>
      </c>
      <c r="K43" s="226" t="s">
        <v>530</v>
      </c>
      <c r="L43" s="226" t="s">
        <v>530</v>
      </c>
      <c r="M43" s="226" t="s">
        <v>530</v>
      </c>
      <c r="N43" s="226" t="s">
        <v>530</v>
      </c>
      <c r="O43" s="226" t="s">
        <v>530</v>
      </c>
      <c r="P43" s="226" t="s">
        <v>530</v>
      </c>
      <c r="Q43" s="226" t="s">
        <v>530</v>
      </c>
      <c r="R43" s="226" t="s">
        <v>530</v>
      </c>
      <c r="S43" s="226" t="s">
        <v>530</v>
      </c>
      <c r="T43" s="226" t="s">
        <v>530</v>
      </c>
      <c r="U43" s="226" t="s">
        <v>530</v>
      </c>
      <c r="V43" s="226" t="s">
        <v>530</v>
      </c>
      <c r="W43" s="226" t="s">
        <v>530</v>
      </c>
      <c r="X43" s="226" t="s">
        <v>530</v>
      </c>
      <c r="Y43" s="226" t="s">
        <v>530</v>
      </c>
      <c r="Z43" s="226" t="s">
        <v>530</v>
      </c>
      <c r="AA43" s="226" t="s">
        <v>530</v>
      </c>
      <c r="AB43" s="226" t="s">
        <v>530</v>
      </c>
      <c r="AC43" s="226" t="s">
        <v>530</v>
      </c>
      <c r="AD43" s="226" t="s">
        <v>530</v>
      </c>
      <c r="AE43" s="226" t="s">
        <v>530</v>
      </c>
      <c r="AF43" s="226" t="s">
        <v>530</v>
      </c>
      <c r="AG43" s="225" t="s">
        <v>802</v>
      </c>
      <c r="AH43" s="225" t="s">
        <v>432</v>
      </c>
      <c r="AI43" s="225" t="s">
        <v>432</v>
      </c>
      <c r="AJ43" s="225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</row>
    <row r="44" spans="1:74" s="2" customFormat="1" ht="9" x14ac:dyDescent="0.15">
      <c r="A44" s="1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225"/>
      <c r="S44" s="225"/>
      <c r="T44" s="57"/>
      <c r="U44" s="225"/>
      <c r="V44" s="57"/>
      <c r="W44" s="57"/>
      <c r="X44" s="57"/>
      <c r="Y44" s="57"/>
      <c r="Z44" s="225"/>
      <c r="AB44" s="117"/>
      <c r="AC44" s="225"/>
      <c r="AD44" s="225"/>
      <c r="AE44" s="225"/>
      <c r="AF44" s="225"/>
      <c r="AG44" s="225"/>
      <c r="AH44" s="225"/>
      <c r="AI44" s="225"/>
      <c r="AJ44" s="225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</row>
    <row r="45" spans="1:74" s="2" customFormat="1" ht="9" x14ac:dyDescent="0.15">
      <c r="A45" s="1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225"/>
      <c r="S45" s="225"/>
      <c r="T45" s="57"/>
      <c r="U45" s="225"/>
      <c r="V45" s="57"/>
      <c r="W45" s="57"/>
      <c r="X45" s="57"/>
      <c r="Y45" s="57"/>
      <c r="Z45" s="225"/>
      <c r="AB45" s="117"/>
      <c r="AC45" s="225"/>
      <c r="AD45" s="225"/>
      <c r="AE45" s="225"/>
      <c r="AF45" s="225"/>
      <c r="AG45" s="225"/>
      <c r="AH45" s="225"/>
      <c r="AI45" s="225"/>
      <c r="AJ45" s="225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</row>
    <row r="46" spans="1:74" s="2" customFormat="1" ht="9" x14ac:dyDescent="0.15">
      <c r="A46" s="1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225"/>
      <c r="S46" s="225"/>
      <c r="T46" s="57"/>
      <c r="U46" s="225"/>
      <c r="V46" s="57"/>
      <c r="W46" s="57"/>
      <c r="X46" s="57"/>
      <c r="Y46" s="57"/>
      <c r="Z46" s="225"/>
      <c r="AB46" s="117"/>
      <c r="AC46" s="225"/>
      <c r="AD46" s="225"/>
      <c r="AE46" s="225"/>
      <c r="AF46" s="225"/>
      <c r="AG46" s="225"/>
      <c r="AH46" s="225"/>
      <c r="AI46" s="225"/>
      <c r="AJ46" s="225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</row>
  </sheetData>
  <pageMargins left="0.25" right="0.25" top="1" bottom="1" header="0.5" footer="0.5"/>
  <pageSetup orientation="landscape" horizontalDpi="4294967293" verticalDpi="4294967293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121"/>
  <sheetViews>
    <sheetView workbookViewId="0"/>
  </sheetViews>
  <sheetFormatPr defaultRowHeight="12.75" x14ac:dyDescent="0.2"/>
  <cols>
    <col min="1" max="1" width="5.7109375" customWidth="1"/>
    <col min="2" max="2" width="18.42578125" bestFit="1" customWidth="1"/>
    <col min="3" max="3" width="25.7109375" style="37" customWidth="1"/>
    <col min="4" max="4" width="6.7109375" style="37" bestFit="1" customWidth="1"/>
    <col min="5" max="5" width="6.85546875" style="37" bestFit="1" customWidth="1"/>
    <col min="6" max="6" width="6.5703125" style="37" bestFit="1" customWidth="1"/>
    <col min="7" max="7" width="5.7109375" style="37" customWidth="1"/>
    <col min="8" max="8" width="20.140625" bestFit="1" customWidth="1"/>
    <col min="9" max="9" width="25.7109375" style="37" customWidth="1"/>
    <col min="10" max="10" width="6.7109375" style="37" bestFit="1" customWidth="1"/>
    <col min="11" max="11" width="6.85546875" style="37" bestFit="1" customWidth="1"/>
    <col min="12" max="12" width="6.5703125" style="37" bestFit="1" customWidth="1"/>
    <col min="13" max="13" width="5.7109375" customWidth="1"/>
    <col min="14" max="14" width="14.7109375" bestFit="1" customWidth="1"/>
    <col min="15" max="15" width="22.42578125" bestFit="1" customWidth="1"/>
    <col min="19" max="19" width="5.7109375" customWidth="1"/>
  </cols>
  <sheetData>
    <row r="1" spans="1:19" s="248" customFormat="1" ht="20.25" x14ac:dyDescent="0.3">
      <c r="A1" s="244"/>
      <c r="B1" s="245" t="s">
        <v>1028</v>
      </c>
      <c r="C1" s="244"/>
      <c r="D1" s="244"/>
      <c r="E1" s="244"/>
      <c r="F1" s="244"/>
      <c r="G1" s="244"/>
      <c r="H1" s="246" t="s">
        <v>1029</v>
      </c>
      <c r="I1" s="247"/>
      <c r="J1" s="247"/>
      <c r="K1" s="247"/>
      <c r="L1" s="247"/>
      <c r="M1" s="247"/>
      <c r="N1" s="246" t="s">
        <v>1030</v>
      </c>
      <c r="O1" s="247"/>
      <c r="P1" s="247"/>
      <c r="Q1" s="247"/>
      <c r="R1" s="247"/>
      <c r="S1" s="244"/>
    </row>
    <row r="2" spans="1:19" s="240" customFormat="1" ht="11.25" x14ac:dyDescent="0.2">
      <c r="A2" s="249"/>
      <c r="B2" s="240" t="s">
        <v>958</v>
      </c>
      <c r="C2" s="66" t="s">
        <v>1031</v>
      </c>
      <c r="D2" s="66" t="s">
        <v>1032</v>
      </c>
      <c r="E2" s="66" t="s">
        <v>354</v>
      </c>
      <c r="F2" s="66" t="s">
        <v>1033</v>
      </c>
      <c r="G2" s="249"/>
      <c r="H2" s="240" t="s">
        <v>958</v>
      </c>
      <c r="I2" s="66" t="s">
        <v>1031</v>
      </c>
      <c r="J2" s="66" t="s">
        <v>1032</v>
      </c>
      <c r="K2" s="66" t="s">
        <v>354</v>
      </c>
      <c r="L2" s="66" t="s">
        <v>1033</v>
      </c>
      <c r="M2" s="250"/>
      <c r="N2" s="240" t="s">
        <v>958</v>
      </c>
      <c r="O2" s="66" t="s">
        <v>1031</v>
      </c>
      <c r="P2" s="66" t="s">
        <v>1032</v>
      </c>
      <c r="Q2" s="66" t="s">
        <v>354</v>
      </c>
      <c r="R2" s="66" t="s">
        <v>1033</v>
      </c>
      <c r="S2" s="249"/>
    </row>
    <row r="3" spans="1:19" ht="12" customHeight="1" x14ac:dyDescent="0.2">
      <c r="A3" s="177"/>
      <c r="G3" s="192"/>
      <c r="M3" s="192"/>
      <c r="O3" s="37"/>
      <c r="P3" s="37"/>
      <c r="Q3" s="37"/>
      <c r="R3" s="37"/>
      <c r="S3" s="177"/>
    </row>
    <row r="4" spans="1:19" x14ac:dyDescent="0.2">
      <c r="A4" s="177"/>
      <c r="B4" s="30" t="s">
        <v>974</v>
      </c>
      <c r="C4" s="251" t="s">
        <v>1034</v>
      </c>
      <c r="D4" s="251" t="s">
        <v>1035</v>
      </c>
      <c r="E4" s="251">
        <v>3</v>
      </c>
      <c r="F4" s="251">
        <v>37</v>
      </c>
      <c r="G4" s="192"/>
      <c r="H4" s="30" t="s">
        <v>984</v>
      </c>
      <c r="I4" s="251" t="s">
        <v>236</v>
      </c>
      <c r="J4" s="251" t="s">
        <v>1036</v>
      </c>
      <c r="K4" s="251">
        <v>8</v>
      </c>
      <c r="L4" s="251">
        <v>82</v>
      </c>
      <c r="M4" s="192"/>
      <c r="N4" s="30" t="s">
        <v>996</v>
      </c>
      <c r="O4" s="251" t="s">
        <v>164</v>
      </c>
      <c r="P4" s="251" t="s">
        <v>1037</v>
      </c>
      <c r="Q4" s="251">
        <v>23</v>
      </c>
      <c r="R4" s="251">
        <v>182</v>
      </c>
      <c r="S4" s="177"/>
    </row>
    <row r="5" spans="1:19" x14ac:dyDescent="0.2">
      <c r="A5" s="177"/>
      <c r="B5" s="30" t="s">
        <v>992</v>
      </c>
      <c r="C5" s="251" t="s">
        <v>165</v>
      </c>
      <c r="D5" s="251" t="s">
        <v>1038</v>
      </c>
      <c r="E5" s="251">
        <v>9</v>
      </c>
      <c r="F5" s="251">
        <v>37</v>
      </c>
      <c r="G5" s="192"/>
      <c r="H5" s="30" t="s">
        <v>992</v>
      </c>
      <c r="I5" s="251" t="s">
        <v>203</v>
      </c>
      <c r="J5" s="251" t="s">
        <v>1039</v>
      </c>
      <c r="K5" s="251">
        <v>13</v>
      </c>
      <c r="L5" s="251">
        <v>85</v>
      </c>
      <c r="M5" s="192"/>
      <c r="N5" s="30" t="s">
        <v>1006</v>
      </c>
      <c r="O5" s="251" t="s">
        <v>164</v>
      </c>
      <c r="P5" s="251" t="s">
        <v>1040</v>
      </c>
      <c r="Q5" s="251">
        <v>31</v>
      </c>
      <c r="R5" s="251">
        <v>183</v>
      </c>
      <c r="S5" s="177"/>
    </row>
    <row r="6" spans="1:19" x14ac:dyDescent="0.2">
      <c r="A6" s="177"/>
      <c r="B6" s="30" t="s">
        <v>983</v>
      </c>
      <c r="C6" s="251" t="s">
        <v>165</v>
      </c>
      <c r="D6" s="251" t="s">
        <v>1041</v>
      </c>
      <c r="E6" s="251">
        <v>5</v>
      </c>
      <c r="F6" s="251">
        <v>38</v>
      </c>
      <c r="G6" s="192"/>
      <c r="H6" s="30" t="s">
        <v>983</v>
      </c>
      <c r="I6" s="251" t="s">
        <v>1042</v>
      </c>
      <c r="J6" s="251" t="s">
        <v>1043</v>
      </c>
      <c r="K6" s="251">
        <v>13</v>
      </c>
      <c r="L6" s="251">
        <v>89</v>
      </c>
      <c r="M6" s="192"/>
      <c r="N6" s="30" t="s">
        <v>1044</v>
      </c>
      <c r="O6" s="251" t="s">
        <v>274</v>
      </c>
      <c r="P6" s="251" t="s">
        <v>1045</v>
      </c>
      <c r="Q6" s="251">
        <v>30</v>
      </c>
      <c r="R6" s="251">
        <v>187</v>
      </c>
      <c r="S6" s="177"/>
    </row>
    <row r="7" spans="1:19" x14ac:dyDescent="0.2">
      <c r="A7" s="177"/>
      <c r="B7" s="30" t="s">
        <v>970</v>
      </c>
      <c r="C7" s="251" t="s">
        <v>164</v>
      </c>
      <c r="D7" s="251" t="s">
        <v>1046</v>
      </c>
      <c r="E7" s="251">
        <v>3</v>
      </c>
      <c r="F7" s="251">
        <v>41</v>
      </c>
      <c r="G7" s="192"/>
      <c r="H7" s="30" t="s">
        <v>981</v>
      </c>
      <c r="I7" s="251" t="s">
        <v>1047</v>
      </c>
      <c r="J7" s="251" t="s">
        <v>1048</v>
      </c>
      <c r="K7" s="251">
        <v>8</v>
      </c>
      <c r="L7" s="251">
        <v>90</v>
      </c>
      <c r="M7" s="192"/>
      <c r="N7" s="26" t="s">
        <v>994</v>
      </c>
      <c r="O7" s="251" t="s">
        <v>203</v>
      </c>
      <c r="P7" s="251" t="s">
        <v>1049</v>
      </c>
      <c r="Q7" s="251">
        <v>21</v>
      </c>
      <c r="R7" s="251">
        <v>189</v>
      </c>
      <c r="S7" s="177"/>
    </row>
    <row r="8" spans="1:19" x14ac:dyDescent="0.2">
      <c r="A8" s="177"/>
      <c r="B8" s="30" t="s">
        <v>989</v>
      </c>
      <c r="C8" s="251" t="s">
        <v>165</v>
      </c>
      <c r="D8" s="251" t="s">
        <v>1050</v>
      </c>
      <c r="E8" s="251">
        <v>6</v>
      </c>
      <c r="F8" s="251">
        <v>42</v>
      </c>
      <c r="G8" s="192"/>
      <c r="H8" s="30" t="s">
        <v>1000</v>
      </c>
      <c r="I8" s="251" t="s">
        <v>275</v>
      </c>
      <c r="J8" s="251" t="s">
        <v>1051</v>
      </c>
      <c r="K8" s="251">
        <v>19</v>
      </c>
      <c r="L8" s="251">
        <v>91</v>
      </c>
      <c r="M8" s="192"/>
      <c r="N8" s="30" t="s">
        <v>978</v>
      </c>
      <c r="O8" s="251" t="s">
        <v>237</v>
      </c>
      <c r="P8" s="251" t="s">
        <v>1052</v>
      </c>
      <c r="Q8" s="251">
        <v>14</v>
      </c>
      <c r="R8" s="251">
        <v>193</v>
      </c>
      <c r="S8" s="177"/>
    </row>
    <row r="9" spans="1:19" x14ac:dyDescent="0.2">
      <c r="A9" s="177"/>
      <c r="B9" s="30" t="s">
        <v>1000</v>
      </c>
      <c r="C9" s="251" t="s">
        <v>1053</v>
      </c>
      <c r="D9" s="251" t="s">
        <v>1054</v>
      </c>
      <c r="E9" s="251">
        <v>16</v>
      </c>
      <c r="F9" s="251">
        <v>43</v>
      </c>
      <c r="G9" s="192"/>
      <c r="H9" s="30" t="s">
        <v>974</v>
      </c>
      <c r="I9" s="251" t="s">
        <v>1047</v>
      </c>
      <c r="J9" s="251" t="s">
        <v>1055</v>
      </c>
      <c r="K9" s="251">
        <v>7</v>
      </c>
      <c r="L9" s="251">
        <v>92</v>
      </c>
      <c r="M9" s="192"/>
      <c r="N9" s="30" t="s">
        <v>974</v>
      </c>
      <c r="O9" s="251" t="s">
        <v>1056</v>
      </c>
      <c r="P9" s="251" t="s">
        <v>1057</v>
      </c>
      <c r="Q9" s="251">
        <v>14</v>
      </c>
      <c r="R9" s="251">
        <v>196</v>
      </c>
      <c r="S9" s="177"/>
    </row>
    <row r="10" spans="1:19" x14ac:dyDescent="0.2">
      <c r="A10" s="177"/>
      <c r="B10" s="30" t="s">
        <v>1011</v>
      </c>
      <c r="C10" s="251" t="s">
        <v>274</v>
      </c>
      <c r="D10" s="251" t="s">
        <v>1057</v>
      </c>
      <c r="E10" s="251">
        <v>34</v>
      </c>
      <c r="F10" s="251">
        <v>43</v>
      </c>
      <c r="G10" s="192"/>
      <c r="H10" s="30" t="s">
        <v>978</v>
      </c>
      <c r="I10" s="251" t="s">
        <v>201</v>
      </c>
      <c r="J10" s="251" t="s">
        <v>1059</v>
      </c>
      <c r="K10" s="251">
        <v>7</v>
      </c>
      <c r="L10" s="251">
        <v>94</v>
      </c>
      <c r="M10" s="192"/>
      <c r="N10" s="30" t="s">
        <v>968</v>
      </c>
      <c r="O10" s="251" t="s">
        <v>236</v>
      </c>
      <c r="P10" s="251" t="s">
        <v>1060</v>
      </c>
      <c r="Q10" s="251">
        <v>15</v>
      </c>
      <c r="R10" s="251">
        <v>196</v>
      </c>
      <c r="S10" s="177"/>
    </row>
    <row r="11" spans="1:19" x14ac:dyDescent="0.2">
      <c r="A11" s="177"/>
      <c r="B11" s="30" t="s">
        <v>978</v>
      </c>
      <c r="C11" s="251" t="s">
        <v>165</v>
      </c>
      <c r="D11" s="251" t="s">
        <v>1058</v>
      </c>
      <c r="E11" s="251">
        <v>4</v>
      </c>
      <c r="F11" s="251">
        <v>45</v>
      </c>
      <c r="G11" s="192"/>
      <c r="H11" s="30" t="s">
        <v>968</v>
      </c>
      <c r="I11" s="251" t="s">
        <v>201</v>
      </c>
      <c r="J11" s="251" t="s">
        <v>1062</v>
      </c>
      <c r="K11" s="251">
        <v>8</v>
      </c>
      <c r="L11" s="251">
        <v>96</v>
      </c>
      <c r="M11" s="192"/>
      <c r="N11" s="30" t="s">
        <v>1003</v>
      </c>
      <c r="O11" s="251" t="s">
        <v>1063</v>
      </c>
      <c r="P11" s="251" t="s">
        <v>1064</v>
      </c>
      <c r="Q11" s="251">
        <v>30</v>
      </c>
      <c r="R11" s="251">
        <v>201</v>
      </c>
      <c r="S11" s="177"/>
    </row>
    <row r="12" spans="1:19" x14ac:dyDescent="0.2">
      <c r="A12" s="177"/>
      <c r="B12" s="30" t="s">
        <v>984</v>
      </c>
      <c r="C12" s="251" t="s">
        <v>1034</v>
      </c>
      <c r="D12" s="251" t="s">
        <v>1061</v>
      </c>
      <c r="E12" s="251">
        <v>6</v>
      </c>
      <c r="F12" s="251">
        <v>45</v>
      </c>
      <c r="G12" s="192"/>
      <c r="H12" s="30" t="s">
        <v>996</v>
      </c>
      <c r="I12" s="251" t="s">
        <v>235</v>
      </c>
      <c r="J12" s="251" t="s">
        <v>1067</v>
      </c>
      <c r="K12" s="251">
        <v>18</v>
      </c>
      <c r="L12" s="251">
        <v>99</v>
      </c>
      <c r="M12" s="192"/>
      <c r="N12" s="30" t="s">
        <v>44</v>
      </c>
      <c r="O12" s="251" t="s">
        <v>161</v>
      </c>
      <c r="P12" s="251" t="s">
        <v>1068</v>
      </c>
      <c r="Q12" s="251">
        <v>16</v>
      </c>
      <c r="R12" s="251">
        <v>212</v>
      </c>
      <c r="S12" s="177"/>
    </row>
    <row r="13" spans="1:19" x14ac:dyDescent="0.2">
      <c r="A13" s="177"/>
      <c r="B13" s="30" t="s">
        <v>981</v>
      </c>
      <c r="C13" s="251" t="s">
        <v>1065</v>
      </c>
      <c r="D13" s="251" t="s">
        <v>1066</v>
      </c>
      <c r="E13" s="251">
        <v>5</v>
      </c>
      <c r="F13" s="251">
        <v>46</v>
      </c>
      <c r="G13" s="192"/>
      <c r="H13" s="30" t="s">
        <v>1006</v>
      </c>
      <c r="I13" s="251" t="s">
        <v>273</v>
      </c>
      <c r="J13" s="251" t="s">
        <v>1070</v>
      </c>
      <c r="K13" s="251">
        <v>25</v>
      </c>
      <c r="L13" s="251">
        <v>99</v>
      </c>
      <c r="M13" s="192"/>
      <c r="N13" s="30" t="s">
        <v>997</v>
      </c>
      <c r="O13" s="251" t="s">
        <v>273</v>
      </c>
      <c r="P13" s="251" t="s">
        <v>1071</v>
      </c>
      <c r="Q13" s="251">
        <v>26</v>
      </c>
      <c r="R13" s="251">
        <v>213</v>
      </c>
      <c r="S13" s="177"/>
    </row>
    <row r="14" spans="1:19" x14ac:dyDescent="0.2">
      <c r="A14" s="177"/>
      <c r="B14" s="30" t="s">
        <v>966</v>
      </c>
      <c r="C14" s="251" t="s">
        <v>164</v>
      </c>
      <c r="D14" s="251" t="s">
        <v>1069</v>
      </c>
      <c r="E14" s="251">
        <v>15</v>
      </c>
      <c r="F14" s="251">
        <v>46</v>
      </c>
      <c r="G14" s="192"/>
      <c r="H14" s="30" t="s">
        <v>997</v>
      </c>
      <c r="I14" s="251" t="s">
        <v>311</v>
      </c>
      <c r="J14" s="251" t="s">
        <v>1073</v>
      </c>
      <c r="K14" s="251">
        <v>18</v>
      </c>
      <c r="L14" s="251">
        <v>100</v>
      </c>
      <c r="M14" s="192"/>
      <c r="N14" s="30" t="s">
        <v>981</v>
      </c>
      <c r="O14" s="251" t="s">
        <v>1063</v>
      </c>
      <c r="P14" s="251" t="s">
        <v>1074</v>
      </c>
      <c r="Q14" s="251">
        <v>27</v>
      </c>
      <c r="R14" s="251">
        <v>236</v>
      </c>
      <c r="S14" s="177"/>
    </row>
    <row r="15" spans="1:19" x14ac:dyDescent="0.2">
      <c r="A15" s="177"/>
      <c r="B15" s="30" t="s">
        <v>999</v>
      </c>
      <c r="C15" s="251" t="s">
        <v>163</v>
      </c>
      <c r="D15" s="251" t="s">
        <v>1072</v>
      </c>
      <c r="E15" s="251">
        <v>14</v>
      </c>
      <c r="F15" s="251">
        <v>47</v>
      </c>
      <c r="G15" s="192"/>
      <c r="H15" s="30" t="s">
        <v>1004</v>
      </c>
      <c r="I15" s="251" t="s">
        <v>343</v>
      </c>
      <c r="J15" s="251" t="s">
        <v>1077</v>
      </c>
      <c r="K15" s="251">
        <v>24</v>
      </c>
      <c r="L15" s="251">
        <v>100</v>
      </c>
      <c r="M15" s="177"/>
      <c r="N15" s="177"/>
      <c r="O15" s="192"/>
      <c r="P15" s="192"/>
      <c r="Q15" s="192"/>
      <c r="R15" s="192"/>
      <c r="S15" s="177"/>
    </row>
    <row r="16" spans="1:19" x14ac:dyDescent="0.2">
      <c r="A16" s="177"/>
      <c r="B16" s="30" t="s">
        <v>1075</v>
      </c>
      <c r="C16" s="251" t="s">
        <v>311</v>
      </c>
      <c r="D16" s="251" t="s">
        <v>1076</v>
      </c>
      <c r="E16" s="251">
        <v>27</v>
      </c>
      <c r="F16" s="251">
        <v>47</v>
      </c>
      <c r="G16" s="192"/>
      <c r="H16" s="30" t="s">
        <v>994</v>
      </c>
      <c r="I16" s="251" t="s">
        <v>164</v>
      </c>
      <c r="J16" s="251" t="s">
        <v>1079</v>
      </c>
      <c r="K16" s="251">
        <v>15</v>
      </c>
      <c r="L16" s="251">
        <v>101</v>
      </c>
      <c r="M16" s="177"/>
    </row>
    <row r="17" spans="1:13" x14ac:dyDescent="0.2">
      <c r="A17" s="177"/>
      <c r="B17" s="30" t="s">
        <v>997</v>
      </c>
      <c r="C17" s="251" t="s">
        <v>161</v>
      </c>
      <c r="D17" s="251" t="s">
        <v>1078</v>
      </c>
      <c r="E17" s="251">
        <v>14</v>
      </c>
      <c r="F17" s="251">
        <v>49</v>
      </c>
      <c r="G17" s="192"/>
      <c r="H17" s="30" t="s">
        <v>1003</v>
      </c>
      <c r="I17" s="251" t="s">
        <v>311</v>
      </c>
      <c r="J17" s="251" t="s">
        <v>1082</v>
      </c>
      <c r="K17" s="251">
        <v>23</v>
      </c>
      <c r="L17" s="251">
        <v>107</v>
      </c>
      <c r="M17" s="177"/>
    </row>
    <row r="18" spans="1:13" x14ac:dyDescent="0.2">
      <c r="A18" s="177"/>
      <c r="B18" s="30" t="s">
        <v>1006</v>
      </c>
      <c r="C18" s="38" t="s">
        <v>1080</v>
      </c>
      <c r="D18" s="38" t="s">
        <v>1081</v>
      </c>
      <c r="E18" s="37">
        <v>21</v>
      </c>
      <c r="F18" s="37">
        <v>49</v>
      </c>
      <c r="G18" s="192"/>
      <c r="H18" s="30" t="s">
        <v>44</v>
      </c>
      <c r="I18" s="251" t="s">
        <v>1042</v>
      </c>
      <c r="J18" s="251" t="s">
        <v>1084</v>
      </c>
      <c r="K18" s="251">
        <v>8</v>
      </c>
      <c r="L18" s="251">
        <v>108</v>
      </c>
      <c r="M18" s="177"/>
    </row>
    <row r="19" spans="1:13" x14ac:dyDescent="0.2">
      <c r="A19" s="177"/>
      <c r="B19" s="30" t="s">
        <v>1010</v>
      </c>
      <c r="C19" s="251" t="s">
        <v>161</v>
      </c>
      <c r="D19" s="251" t="s">
        <v>2154</v>
      </c>
      <c r="E19" s="251">
        <v>34</v>
      </c>
      <c r="F19" s="251">
        <v>50</v>
      </c>
      <c r="G19" s="192"/>
      <c r="H19" s="30" t="s">
        <v>56</v>
      </c>
      <c r="I19" s="251" t="s">
        <v>203</v>
      </c>
      <c r="J19" s="251" t="s">
        <v>1086</v>
      </c>
      <c r="K19" s="251">
        <v>9</v>
      </c>
      <c r="L19" s="251">
        <v>112</v>
      </c>
      <c r="M19" s="177"/>
    </row>
    <row r="20" spans="1:13" x14ac:dyDescent="0.2">
      <c r="A20" s="177"/>
      <c r="B20" s="30" t="s">
        <v>968</v>
      </c>
      <c r="C20" s="251" t="s">
        <v>165</v>
      </c>
      <c r="D20" s="251" t="s">
        <v>1083</v>
      </c>
      <c r="E20" s="251">
        <v>5</v>
      </c>
      <c r="F20" s="251">
        <v>51</v>
      </c>
      <c r="G20" s="192"/>
      <c r="H20" s="30" t="s">
        <v>1075</v>
      </c>
      <c r="I20" s="251" t="s">
        <v>237</v>
      </c>
      <c r="J20" s="251" t="s">
        <v>1088</v>
      </c>
      <c r="K20" s="251">
        <v>30</v>
      </c>
      <c r="L20" s="251">
        <v>96</v>
      </c>
      <c r="M20" s="177"/>
    </row>
    <row r="21" spans="1:13" x14ac:dyDescent="0.2">
      <c r="A21" s="177"/>
      <c r="B21" s="30" t="s">
        <v>990</v>
      </c>
      <c r="C21" s="251" t="s">
        <v>1034</v>
      </c>
      <c r="D21" s="251" t="s">
        <v>1085</v>
      </c>
      <c r="E21" s="251">
        <v>9</v>
      </c>
      <c r="F21" s="251">
        <v>51</v>
      </c>
      <c r="G21" s="192"/>
      <c r="H21" s="177"/>
      <c r="I21" s="192"/>
      <c r="J21" s="192"/>
      <c r="K21" s="192"/>
      <c r="L21" s="192"/>
      <c r="M21" s="177"/>
    </row>
    <row r="22" spans="1:13" x14ac:dyDescent="0.2">
      <c r="A22" s="177"/>
      <c r="B22" s="30" t="s">
        <v>994</v>
      </c>
      <c r="C22" s="251" t="s">
        <v>1047</v>
      </c>
      <c r="D22" s="251" t="s">
        <v>1087</v>
      </c>
      <c r="E22" s="251">
        <v>11</v>
      </c>
      <c r="F22" s="251">
        <v>51</v>
      </c>
      <c r="G22" s="192"/>
    </row>
    <row r="23" spans="1:13" x14ac:dyDescent="0.2">
      <c r="A23" s="177"/>
      <c r="B23" s="30" t="s">
        <v>1004</v>
      </c>
      <c r="C23" s="251" t="s">
        <v>1056</v>
      </c>
      <c r="D23" s="251" t="s">
        <v>1089</v>
      </c>
      <c r="E23" s="251">
        <v>20</v>
      </c>
      <c r="F23" s="251">
        <v>51</v>
      </c>
      <c r="G23" s="192"/>
    </row>
    <row r="24" spans="1:13" x14ac:dyDescent="0.2">
      <c r="A24" s="177"/>
      <c r="B24" s="30" t="s">
        <v>43</v>
      </c>
      <c r="C24" s="251" t="s">
        <v>1034</v>
      </c>
      <c r="D24" s="251" t="s">
        <v>1090</v>
      </c>
      <c r="E24" s="251">
        <v>4</v>
      </c>
      <c r="F24" s="251">
        <v>54</v>
      </c>
      <c r="G24" s="192"/>
    </row>
    <row r="25" spans="1:13" x14ac:dyDescent="0.2">
      <c r="A25" s="177"/>
      <c r="B25" s="30" t="s">
        <v>44</v>
      </c>
      <c r="C25" s="251" t="s">
        <v>273</v>
      </c>
      <c r="D25" s="251" t="s">
        <v>1091</v>
      </c>
      <c r="E25" s="251">
        <v>4</v>
      </c>
      <c r="F25" s="251">
        <v>54</v>
      </c>
      <c r="G25" s="192"/>
    </row>
    <row r="26" spans="1:13" x14ac:dyDescent="0.2">
      <c r="A26" s="177"/>
      <c r="B26" s="30" t="s">
        <v>56</v>
      </c>
      <c r="C26" s="251" t="s">
        <v>203</v>
      </c>
      <c r="D26" s="251" t="s">
        <v>1092</v>
      </c>
      <c r="E26" s="251">
        <v>5</v>
      </c>
      <c r="F26" s="251">
        <v>54</v>
      </c>
      <c r="G26" s="192"/>
    </row>
    <row r="27" spans="1:13" ht="12.75" customHeight="1" x14ac:dyDescent="0.2">
      <c r="A27" s="177"/>
      <c r="B27" s="30" t="s">
        <v>996</v>
      </c>
      <c r="C27" s="251" t="s">
        <v>1053</v>
      </c>
      <c r="D27" s="251" t="s">
        <v>1093</v>
      </c>
      <c r="E27" s="251">
        <v>14</v>
      </c>
      <c r="F27" s="251">
        <v>54</v>
      </c>
      <c r="G27" s="192"/>
    </row>
    <row r="28" spans="1:13" x14ac:dyDescent="0.2">
      <c r="A28" s="177"/>
      <c r="B28" s="30" t="s">
        <v>1009</v>
      </c>
      <c r="C28" s="251" t="s">
        <v>1063</v>
      </c>
      <c r="D28" s="251" t="s">
        <v>1094</v>
      </c>
      <c r="E28" s="251">
        <v>28</v>
      </c>
      <c r="F28" s="251">
        <v>54</v>
      </c>
      <c r="G28" s="192"/>
    </row>
    <row r="29" spans="1:13" x14ac:dyDescent="0.2">
      <c r="A29" s="177"/>
      <c r="B29" s="30" t="s">
        <v>1007</v>
      </c>
      <c r="C29" s="251" t="s">
        <v>236</v>
      </c>
      <c r="D29" s="251" t="s">
        <v>1095</v>
      </c>
      <c r="E29" s="251">
        <v>24</v>
      </c>
      <c r="F29" s="251">
        <v>56</v>
      </c>
      <c r="G29" s="192"/>
    </row>
    <row r="30" spans="1:13" x14ac:dyDescent="0.2">
      <c r="A30" s="177"/>
      <c r="B30" s="30" t="s">
        <v>1003</v>
      </c>
      <c r="C30" s="251" t="s">
        <v>311</v>
      </c>
      <c r="D30" s="251" t="s">
        <v>1069</v>
      </c>
      <c r="E30" s="251">
        <v>20</v>
      </c>
      <c r="F30" s="251">
        <v>60</v>
      </c>
      <c r="G30" s="192"/>
    </row>
    <row r="31" spans="1:13" x14ac:dyDescent="0.2">
      <c r="A31" s="177"/>
      <c r="B31" s="30" t="s">
        <v>988</v>
      </c>
      <c r="C31" s="251" t="s">
        <v>201</v>
      </c>
      <c r="D31" s="251" t="s">
        <v>1096</v>
      </c>
      <c r="E31" s="251">
        <v>8</v>
      </c>
      <c r="F31" s="251">
        <v>63</v>
      </c>
      <c r="G31" s="192"/>
    </row>
    <row r="32" spans="1:13" x14ac:dyDescent="0.2">
      <c r="A32" s="177"/>
      <c r="B32" s="30" t="s">
        <v>90</v>
      </c>
      <c r="C32" s="251" t="s">
        <v>273</v>
      </c>
      <c r="D32" s="251" t="s">
        <v>1097</v>
      </c>
      <c r="E32" s="251">
        <v>20</v>
      </c>
      <c r="F32" s="251">
        <v>69</v>
      </c>
      <c r="G32" s="192"/>
    </row>
    <row r="33" spans="1:19" s="248" customFormat="1" ht="12.75" customHeight="1" x14ac:dyDescent="0.3">
      <c r="A33" s="252"/>
      <c r="B33" s="177"/>
      <c r="C33" s="192"/>
      <c r="D33" s="192"/>
      <c r="E33" s="192"/>
      <c r="F33" s="192"/>
      <c r="G33" s="192"/>
      <c r="H33"/>
      <c r="I33" s="37"/>
      <c r="J33" s="37"/>
      <c r="K33" s="37"/>
      <c r="L33" s="37"/>
      <c r="M33"/>
      <c r="N33"/>
      <c r="O33"/>
      <c r="P33"/>
      <c r="Q33"/>
      <c r="R33"/>
      <c r="S33"/>
    </row>
    <row r="34" spans="1:19" s="255" customFormat="1" ht="20.85" customHeight="1" x14ac:dyDescent="0.3">
      <c r="A34" s="253"/>
      <c r="B34" s="245" t="s">
        <v>1098</v>
      </c>
      <c r="C34" s="254"/>
      <c r="D34" s="254"/>
      <c r="E34" s="254"/>
      <c r="F34" s="254"/>
      <c r="G34" s="254"/>
      <c r="H34" s="245" t="s">
        <v>1099</v>
      </c>
      <c r="I34" s="254"/>
      <c r="J34" s="254"/>
      <c r="K34" s="254"/>
      <c r="L34" s="254"/>
      <c r="M34" s="253"/>
      <c r="N34"/>
      <c r="O34"/>
      <c r="P34"/>
      <c r="Q34"/>
      <c r="R34"/>
      <c r="S34"/>
    </row>
    <row r="35" spans="1:19" s="255" customFormat="1" ht="12" customHeight="1" x14ac:dyDescent="0.2">
      <c r="A35" s="256"/>
      <c r="B35" s="240" t="s">
        <v>958</v>
      </c>
      <c r="C35" s="66" t="s">
        <v>1100</v>
      </c>
      <c r="D35" s="66" t="s">
        <v>1032</v>
      </c>
      <c r="E35" s="66" t="s">
        <v>354</v>
      </c>
      <c r="F35" s="66" t="s">
        <v>1101</v>
      </c>
      <c r="G35" s="257"/>
      <c r="H35" s="240" t="s">
        <v>958</v>
      </c>
      <c r="I35" s="66" t="s">
        <v>1100</v>
      </c>
      <c r="J35" s="66" t="s">
        <v>1032</v>
      </c>
      <c r="K35" s="66" t="s">
        <v>354</v>
      </c>
      <c r="L35" s="66" t="s">
        <v>1101</v>
      </c>
      <c r="M35" s="256"/>
      <c r="N35"/>
      <c r="O35"/>
      <c r="P35"/>
      <c r="Q35"/>
      <c r="R35"/>
      <c r="S35"/>
    </row>
    <row r="36" spans="1:19" s="30" customFormat="1" x14ac:dyDescent="0.2">
      <c r="A36" s="256"/>
      <c r="B36" s="255"/>
      <c r="C36" s="258"/>
      <c r="D36" s="258"/>
      <c r="E36" s="258"/>
      <c r="F36" s="258"/>
      <c r="G36" s="257"/>
      <c r="H36" s="255"/>
      <c r="I36" s="258"/>
      <c r="J36" s="258"/>
      <c r="K36" s="258"/>
      <c r="L36" s="258"/>
      <c r="M36" s="256"/>
      <c r="N36"/>
      <c r="O36"/>
      <c r="P36"/>
      <c r="Q36"/>
      <c r="R36"/>
      <c r="S36"/>
    </row>
    <row r="37" spans="1:19" s="30" customFormat="1" ht="12.75" customHeight="1" x14ac:dyDescent="0.2">
      <c r="A37" s="259"/>
      <c r="B37" s="30" t="s">
        <v>974</v>
      </c>
      <c r="C37" s="260" t="s">
        <v>1080</v>
      </c>
      <c r="D37" s="251" t="s">
        <v>1102</v>
      </c>
      <c r="E37" s="251">
        <v>11</v>
      </c>
      <c r="F37" s="251">
        <v>9</v>
      </c>
      <c r="G37" s="261"/>
      <c r="H37" s="30" t="s">
        <v>974</v>
      </c>
      <c r="I37" s="260" t="s">
        <v>1080</v>
      </c>
      <c r="J37" s="251" t="s">
        <v>1103</v>
      </c>
      <c r="K37" s="251">
        <v>20</v>
      </c>
      <c r="L37" s="251">
        <v>12</v>
      </c>
      <c r="M37" s="259"/>
      <c r="N37"/>
      <c r="O37"/>
      <c r="P37"/>
      <c r="Q37"/>
      <c r="R37"/>
      <c r="S37"/>
    </row>
    <row r="38" spans="1:19" s="30" customFormat="1" x14ac:dyDescent="0.2">
      <c r="A38" s="259"/>
      <c r="B38" s="30" t="s">
        <v>978</v>
      </c>
      <c r="C38" s="251" t="s">
        <v>237</v>
      </c>
      <c r="D38" s="251" t="s">
        <v>1104</v>
      </c>
      <c r="E38" s="251">
        <v>11</v>
      </c>
      <c r="F38" s="251">
        <v>10</v>
      </c>
      <c r="G38" s="261"/>
      <c r="H38" s="30" t="s">
        <v>978</v>
      </c>
      <c r="I38" s="260" t="s">
        <v>1105</v>
      </c>
      <c r="J38" s="251" t="s">
        <v>1106</v>
      </c>
      <c r="K38" s="251">
        <v>20</v>
      </c>
      <c r="L38" s="251">
        <v>13</v>
      </c>
      <c r="M38" s="259"/>
      <c r="N38"/>
      <c r="O38"/>
      <c r="P38"/>
      <c r="Q38"/>
      <c r="R38"/>
      <c r="S38"/>
    </row>
    <row r="39" spans="1:19" s="30" customFormat="1" x14ac:dyDescent="0.2">
      <c r="A39" s="259"/>
      <c r="B39" s="30" t="s">
        <v>968</v>
      </c>
      <c r="C39" s="251" t="s">
        <v>161</v>
      </c>
      <c r="D39" s="251" t="s">
        <v>1107</v>
      </c>
      <c r="E39" s="251">
        <v>12</v>
      </c>
      <c r="F39" s="251">
        <v>4</v>
      </c>
      <c r="G39" s="261"/>
      <c r="H39" s="30" t="s">
        <v>44</v>
      </c>
      <c r="I39" s="260" t="s">
        <v>237</v>
      </c>
      <c r="J39" s="251" t="s">
        <v>1108</v>
      </c>
      <c r="K39" s="251">
        <v>21</v>
      </c>
      <c r="L39" s="251">
        <v>12</v>
      </c>
      <c r="M39" s="259"/>
      <c r="N39"/>
      <c r="O39"/>
      <c r="P39"/>
      <c r="Q39"/>
      <c r="R39"/>
      <c r="S39"/>
    </row>
    <row r="40" spans="1:19" s="30" customFormat="1" ht="12.75" customHeight="1" x14ac:dyDescent="0.3">
      <c r="A40" s="259"/>
      <c r="B40" s="30" t="s">
        <v>44</v>
      </c>
      <c r="C40" s="251" t="s">
        <v>1042</v>
      </c>
      <c r="D40" s="251" t="s">
        <v>1109</v>
      </c>
      <c r="E40" s="251">
        <v>12</v>
      </c>
      <c r="F40" s="251">
        <v>6</v>
      </c>
      <c r="G40" s="261"/>
      <c r="H40" s="30" t="s">
        <v>968</v>
      </c>
      <c r="I40" s="260" t="s">
        <v>236</v>
      </c>
      <c r="J40" s="251" t="s">
        <v>1110</v>
      </c>
      <c r="K40" s="251">
        <v>22</v>
      </c>
      <c r="L40" s="251">
        <v>2</v>
      </c>
      <c r="M40" s="259"/>
      <c r="N40" s="248"/>
      <c r="O40" s="248"/>
      <c r="P40" s="248"/>
      <c r="Q40" s="248"/>
      <c r="R40" s="248"/>
      <c r="S40" s="248"/>
    </row>
    <row r="41" spans="1:19" s="30" customFormat="1" ht="12" x14ac:dyDescent="0.2">
      <c r="A41" s="259"/>
      <c r="B41" s="30" t="s">
        <v>984</v>
      </c>
      <c r="C41" s="260" t="s">
        <v>1056</v>
      </c>
      <c r="D41" s="251" t="s">
        <v>1111</v>
      </c>
      <c r="E41" s="251">
        <v>12</v>
      </c>
      <c r="F41" s="251">
        <v>6</v>
      </c>
      <c r="G41" s="261"/>
      <c r="H41" s="30" t="s">
        <v>994</v>
      </c>
      <c r="I41" s="260" t="s">
        <v>343</v>
      </c>
      <c r="J41" s="251" t="s">
        <v>1112</v>
      </c>
      <c r="K41" s="251">
        <v>25</v>
      </c>
      <c r="L41" s="251">
        <v>11</v>
      </c>
      <c r="M41" s="259"/>
      <c r="N41" s="255"/>
      <c r="O41" s="255"/>
      <c r="P41" s="255"/>
      <c r="Q41" s="255"/>
      <c r="R41" s="255"/>
      <c r="S41" s="255"/>
    </row>
    <row r="42" spans="1:19" s="30" customFormat="1" ht="12" x14ac:dyDescent="0.2">
      <c r="A42" s="259"/>
      <c r="B42" s="30" t="s">
        <v>981</v>
      </c>
      <c r="C42" s="251" t="s">
        <v>237</v>
      </c>
      <c r="D42" s="251" t="s">
        <v>1113</v>
      </c>
      <c r="E42" s="251">
        <v>15</v>
      </c>
      <c r="F42" s="251">
        <v>7</v>
      </c>
      <c r="G42" s="261"/>
      <c r="H42" s="30" t="s">
        <v>997</v>
      </c>
      <c r="I42" s="251" t="s">
        <v>274</v>
      </c>
      <c r="J42" s="251" t="s">
        <v>1114</v>
      </c>
      <c r="K42" s="251">
        <v>27</v>
      </c>
      <c r="L42" s="251">
        <v>8</v>
      </c>
      <c r="M42" s="259"/>
      <c r="N42" s="255"/>
      <c r="O42" s="255"/>
      <c r="P42" s="255"/>
      <c r="Q42" s="255"/>
      <c r="R42" s="255"/>
      <c r="S42" s="255"/>
    </row>
    <row r="43" spans="1:19" s="30" customFormat="1" ht="12" x14ac:dyDescent="0.2">
      <c r="A43" s="259"/>
      <c r="B43" s="30" t="s">
        <v>994</v>
      </c>
      <c r="C43" s="251" t="s">
        <v>1105</v>
      </c>
      <c r="D43" s="251" t="s">
        <v>1115</v>
      </c>
      <c r="E43" s="251">
        <v>17</v>
      </c>
      <c r="F43" s="251">
        <v>11</v>
      </c>
      <c r="G43" s="261"/>
      <c r="H43" s="30" t="s">
        <v>981</v>
      </c>
      <c r="I43" s="251" t="s">
        <v>273</v>
      </c>
      <c r="J43" s="251" t="s">
        <v>1116</v>
      </c>
      <c r="K43" s="251">
        <v>30</v>
      </c>
      <c r="L43" s="251">
        <v>12</v>
      </c>
      <c r="M43" s="259"/>
    </row>
    <row r="44" spans="1:19" s="30" customFormat="1" ht="12" x14ac:dyDescent="0.2">
      <c r="A44" s="259"/>
      <c r="B44" s="30" t="s">
        <v>997</v>
      </c>
      <c r="C44" s="251" t="s">
        <v>236</v>
      </c>
      <c r="D44" s="251" t="s">
        <v>1117</v>
      </c>
      <c r="E44" s="251">
        <v>19</v>
      </c>
      <c r="F44" s="251">
        <v>5</v>
      </c>
      <c r="G44" s="261"/>
      <c r="H44" s="30" t="s">
        <v>1003</v>
      </c>
      <c r="I44" s="251" t="s">
        <v>311</v>
      </c>
      <c r="J44" s="251" t="s">
        <v>2008</v>
      </c>
      <c r="K44" s="251">
        <v>33</v>
      </c>
      <c r="L44" s="251">
        <v>2</v>
      </c>
      <c r="M44" s="259"/>
    </row>
    <row r="45" spans="1:19" s="30" customFormat="1" ht="12" x14ac:dyDescent="0.2">
      <c r="A45" s="259"/>
      <c r="B45" s="30" t="s">
        <v>996</v>
      </c>
      <c r="C45" s="260" t="s">
        <v>274</v>
      </c>
      <c r="D45" s="251" t="s">
        <v>1118</v>
      </c>
      <c r="E45" s="251">
        <v>19</v>
      </c>
      <c r="F45" s="251">
        <v>10</v>
      </c>
      <c r="G45" s="261"/>
      <c r="H45" s="30" t="s">
        <v>1004</v>
      </c>
      <c r="I45" s="260" t="s">
        <v>164</v>
      </c>
      <c r="J45" s="251" t="s">
        <v>2009</v>
      </c>
      <c r="K45" s="251">
        <v>33</v>
      </c>
      <c r="L45" s="251">
        <v>7</v>
      </c>
      <c r="M45" s="259"/>
    </row>
    <row r="46" spans="1:19" s="30" customFormat="1" ht="12" x14ac:dyDescent="0.2">
      <c r="A46" s="259"/>
      <c r="B46" s="30" t="s">
        <v>1000</v>
      </c>
      <c r="C46" s="251" t="s">
        <v>236</v>
      </c>
      <c r="D46" s="251" t="s">
        <v>1119</v>
      </c>
      <c r="E46" s="251">
        <v>21</v>
      </c>
      <c r="F46" s="251">
        <v>6</v>
      </c>
      <c r="G46" s="261"/>
      <c r="H46" s="30" t="s">
        <v>1006</v>
      </c>
      <c r="I46" s="251" t="s">
        <v>161</v>
      </c>
      <c r="J46" s="251" t="s">
        <v>2151</v>
      </c>
      <c r="K46" s="251">
        <v>34</v>
      </c>
      <c r="L46" s="251">
        <v>6</v>
      </c>
      <c r="M46" s="259"/>
    </row>
    <row r="47" spans="1:19" s="30" customFormat="1" ht="12" x14ac:dyDescent="0.2">
      <c r="A47" s="259"/>
      <c r="B47" s="30" t="s">
        <v>1003</v>
      </c>
      <c r="C47" s="260" t="s">
        <v>311</v>
      </c>
      <c r="D47" s="251" t="s">
        <v>1120</v>
      </c>
      <c r="E47" s="251">
        <v>24</v>
      </c>
      <c r="F47" s="251">
        <v>6</v>
      </c>
      <c r="G47" s="261"/>
      <c r="I47" s="251"/>
      <c r="J47" s="251"/>
      <c r="K47" s="251"/>
      <c r="L47" s="251"/>
      <c r="M47" s="259"/>
    </row>
    <row r="48" spans="1:19" s="255" customFormat="1" ht="12.75" customHeight="1" x14ac:dyDescent="0.2">
      <c r="A48" s="259"/>
      <c r="B48" s="30" t="s">
        <v>1004</v>
      </c>
      <c r="C48" s="260" t="s">
        <v>203</v>
      </c>
      <c r="D48" s="251" t="s">
        <v>1121</v>
      </c>
      <c r="E48" s="251">
        <v>25</v>
      </c>
      <c r="F48" s="251">
        <v>7</v>
      </c>
      <c r="G48" s="261"/>
      <c r="H48" s="259"/>
      <c r="I48" s="261"/>
      <c r="J48" s="261"/>
      <c r="K48" s="261"/>
      <c r="L48" s="261"/>
      <c r="M48" s="259"/>
      <c r="N48" s="30"/>
      <c r="O48" s="30"/>
      <c r="P48" s="30"/>
      <c r="Q48" s="30"/>
      <c r="R48" s="30"/>
      <c r="S48" s="30"/>
    </row>
    <row r="49" spans="1:19" s="255" customFormat="1" ht="12.75" customHeight="1" x14ac:dyDescent="0.2">
      <c r="A49" s="259"/>
      <c r="B49" s="30" t="s">
        <v>1006</v>
      </c>
      <c r="C49" s="260" t="s">
        <v>164</v>
      </c>
      <c r="D49" s="251" t="s">
        <v>1122</v>
      </c>
      <c r="E49" s="251">
        <v>26</v>
      </c>
      <c r="F49" s="251">
        <v>5</v>
      </c>
      <c r="G49" s="261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19" s="240" customFormat="1" ht="12" x14ac:dyDescent="0.2">
      <c r="A50" s="259"/>
      <c r="B50" s="30" t="s">
        <v>1075</v>
      </c>
      <c r="C50" s="251" t="s">
        <v>164</v>
      </c>
      <c r="D50" s="251" t="s">
        <v>1951</v>
      </c>
      <c r="E50" s="251">
        <v>32</v>
      </c>
      <c r="F50" s="251">
        <v>7</v>
      </c>
      <c r="G50" s="261"/>
      <c r="H50" s="30"/>
      <c r="I50" s="251"/>
      <c r="J50" s="251"/>
      <c r="K50" s="251"/>
      <c r="L50" s="251"/>
      <c r="M50" s="30"/>
      <c r="N50" s="30"/>
      <c r="O50" s="30"/>
      <c r="P50" s="30"/>
      <c r="Q50" s="30"/>
      <c r="R50" s="30"/>
      <c r="S50" s="30"/>
    </row>
    <row r="51" spans="1:19" x14ac:dyDescent="0.2">
      <c r="A51" s="259"/>
      <c r="B51" s="30"/>
      <c r="C51" s="251"/>
      <c r="D51" s="251"/>
      <c r="E51" s="251"/>
      <c r="F51" s="251"/>
      <c r="G51" s="261"/>
      <c r="H51" s="30"/>
      <c r="I51" s="251"/>
      <c r="J51" s="251"/>
      <c r="K51" s="251"/>
      <c r="L51" s="251"/>
      <c r="M51" s="30"/>
      <c r="N51" s="30"/>
      <c r="O51" s="30"/>
      <c r="P51" s="30"/>
      <c r="Q51" s="30"/>
      <c r="R51" s="30"/>
      <c r="S51" s="30"/>
    </row>
    <row r="52" spans="1:19" s="30" customFormat="1" x14ac:dyDescent="0.2">
      <c r="A52" s="252"/>
      <c r="B52" s="252"/>
      <c r="C52" s="262"/>
      <c r="D52" s="262"/>
      <c r="E52" s="262"/>
      <c r="F52" s="262"/>
      <c r="G52" s="262"/>
      <c r="I52" s="251"/>
      <c r="J52" s="251"/>
      <c r="K52" s="251"/>
      <c r="L52" s="251"/>
    </row>
    <row r="53" spans="1:19" s="30" customFormat="1" ht="20.25" x14ac:dyDescent="0.3">
      <c r="A53" s="253"/>
      <c r="B53" s="438" t="s">
        <v>1123</v>
      </c>
      <c r="C53" s="438"/>
      <c r="D53" s="263"/>
      <c r="E53" s="263"/>
      <c r="F53" s="263"/>
      <c r="G53" s="254"/>
      <c r="I53" s="251"/>
      <c r="J53" s="251"/>
      <c r="K53" s="251"/>
      <c r="L53" s="251"/>
    </row>
    <row r="54" spans="1:19" s="30" customFormat="1" ht="12" customHeight="1" x14ac:dyDescent="0.2">
      <c r="A54" s="264"/>
      <c r="B54" s="240" t="s">
        <v>958</v>
      </c>
      <c r="C54" s="66" t="s">
        <v>1100</v>
      </c>
      <c r="D54" s="66" t="s">
        <v>1032</v>
      </c>
      <c r="E54" s="66" t="s">
        <v>354</v>
      </c>
      <c r="F54" s="66" t="s">
        <v>1033</v>
      </c>
      <c r="G54" s="265"/>
      <c r="I54" s="251"/>
      <c r="J54" s="251"/>
      <c r="K54" s="251"/>
      <c r="L54" s="251"/>
      <c r="N54" s="255"/>
      <c r="O54" s="255"/>
      <c r="P54" s="255"/>
      <c r="Q54" s="255"/>
      <c r="R54" s="255"/>
      <c r="S54" s="255"/>
    </row>
    <row r="55" spans="1:19" s="30" customFormat="1" x14ac:dyDescent="0.2">
      <c r="A55" s="252"/>
      <c r="B55"/>
      <c r="C55" s="37"/>
      <c r="D55" s="37"/>
      <c r="E55" s="37"/>
      <c r="F55" s="37"/>
      <c r="G55" s="262"/>
      <c r="I55" s="251"/>
      <c r="J55" s="251"/>
      <c r="K55" s="251"/>
      <c r="L55" s="251"/>
      <c r="N55" s="240"/>
      <c r="O55" s="240"/>
      <c r="P55" s="240"/>
      <c r="Q55" s="240"/>
      <c r="R55" s="240"/>
      <c r="S55" s="240"/>
    </row>
    <row r="56" spans="1:19" ht="12" customHeight="1" x14ac:dyDescent="0.2">
      <c r="A56" s="259"/>
      <c r="B56" s="30" t="s">
        <v>996</v>
      </c>
      <c r="C56" s="251" t="s">
        <v>1056</v>
      </c>
      <c r="D56" s="251" t="s">
        <v>1124</v>
      </c>
      <c r="E56" s="251">
        <v>23</v>
      </c>
      <c r="F56" s="251">
        <v>16</v>
      </c>
      <c r="G56" s="261"/>
      <c r="H56" s="30"/>
      <c r="I56" s="251"/>
      <c r="J56" s="251"/>
      <c r="K56" s="251"/>
      <c r="L56" s="251"/>
      <c r="M56" s="30"/>
      <c r="N56" s="30"/>
      <c r="O56" s="30"/>
      <c r="P56" s="30"/>
      <c r="Q56" s="30"/>
      <c r="R56" s="30"/>
      <c r="S56" s="30"/>
    </row>
    <row r="57" spans="1:19" ht="12" customHeight="1" x14ac:dyDescent="0.2">
      <c r="A57" s="259"/>
      <c r="B57" s="30" t="s">
        <v>974</v>
      </c>
      <c r="C57" s="251" t="s">
        <v>275</v>
      </c>
      <c r="D57" s="251" t="s">
        <v>1125</v>
      </c>
      <c r="E57" s="251">
        <v>17</v>
      </c>
      <c r="F57" s="251">
        <v>17</v>
      </c>
      <c r="G57" s="261"/>
      <c r="H57" s="240"/>
      <c r="I57" s="66"/>
      <c r="J57" s="66"/>
      <c r="K57" s="66"/>
      <c r="L57" s="66"/>
      <c r="N57" s="30"/>
      <c r="O57" s="30"/>
      <c r="P57" s="30"/>
      <c r="Q57" s="30"/>
      <c r="R57" s="30"/>
      <c r="S57" s="30"/>
    </row>
    <row r="58" spans="1:19" ht="12" customHeight="1" x14ac:dyDescent="0.2">
      <c r="A58" s="259"/>
      <c r="B58" s="30" t="s">
        <v>978</v>
      </c>
      <c r="C58" s="251" t="s">
        <v>275</v>
      </c>
      <c r="D58" s="251" t="s">
        <v>1127</v>
      </c>
      <c r="E58" s="251">
        <v>22</v>
      </c>
      <c r="F58" s="251">
        <v>22</v>
      </c>
      <c r="G58" s="261"/>
      <c r="H58" s="240"/>
      <c r="I58" s="66"/>
      <c r="J58" s="66"/>
      <c r="K58" s="66"/>
      <c r="L58" s="66"/>
      <c r="N58" s="30"/>
      <c r="O58" s="30"/>
      <c r="P58" s="30"/>
      <c r="Q58" s="30"/>
      <c r="R58" s="30"/>
      <c r="S58" s="30"/>
    </row>
    <row r="59" spans="1:19" ht="12" customHeight="1" x14ac:dyDescent="0.2">
      <c r="A59" s="259"/>
      <c r="B59" s="30" t="s">
        <v>994</v>
      </c>
      <c r="C59" s="251" t="s">
        <v>161</v>
      </c>
      <c r="D59" s="251" t="s">
        <v>1126</v>
      </c>
      <c r="E59" s="251">
        <v>25</v>
      </c>
      <c r="F59" s="251">
        <v>22</v>
      </c>
      <c r="G59" s="261"/>
      <c r="M59" s="30"/>
      <c r="N59" s="30"/>
      <c r="O59" s="30"/>
      <c r="P59" s="30"/>
      <c r="Q59" s="30"/>
      <c r="R59" s="30"/>
      <c r="S59" s="30"/>
    </row>
    <row r="60" spans="1:19" ht="12" customHeight="1" x14ac:dyDescent="0.2">
      <c r="A60" s="259"/>
      <c r="B60" s="30"/>
      <c r="C60" s="251"/>
      <c r="D60" s="251"/>
      <c r="E60" s="251"/>
      <c r="F60" s="251"/>
      <c r="G60" s="261"/>
      <c r="M60" s="30"/>
      <c r="N60" s="30"/>
      <c r="O60" s="30"/>
      <c r="P60" s="30"/>
      <c r="Q60" s="30"/>
      <c r="R60" s="30"/>
      <c r="S60" s="30"/>
    </row>
    <row r="61" spans="1:19" ht="12" customHeight="1" x14ac:dyDescent="0.2">
      <c r="A61" s="252"/>
      <c r="B61" s="252"/>
      <c r="C61" s="262"/>
      <c r="D61" s="262"/>
      <c r="E61" s="262"/>
      <c r="F61" s="262"/>
      <c r="G61" s="262"/>
      <c r="H61" s="30"/>
      <c r="I61" s="251"/>
      <c r="J61" s="251"/>
      <c r="K61" s="251"/>
      <c r="L61" s="251"/>
      <c r="M61" s="30"/>
      <c r="N61" s="30"/>
      <c r="O61" s="30"/>
      <c r="P61" s="30"/>
      <c r="Q61" s="30"/>
      <c r="R61" s="30"/>
      <c r="S61" s="30"/>
    </row>
    <row r="62" spans="1:19" ht="12" customHeight="1" x14ac:dyDescent="0.2">
      <c r="H62" s="30"/>
      <c r="I62" s="251"/>
      <c r="J62" s="251"/>
      <c r="K62" s="251"/>
      <c r="L62" s="251"/>
      <c r="M62" s="30"/>
    </row>
    <row r="63" spans="1:19" ht="12" customHeight="1" x14ac:dyDescent="0.2">
      <c r="H63" s="30"/>
      <c r="I63" s="251"/>
      <c r="J63" s="251"/>
      <c r="K63" s="251"/>
      <c r="L63" s="251"/>
      <c r="M63" s="30"/>
    </row>
    <row r="64" spans="1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</sheetData>
  <sortState xmlns:xlrd2="http://schemas.microsoft.com/office/spreadsheetml/2017/richdata2" ref="B4:F32">
    <sortCondition ref="F4:F32"/>
    <sortCondition ref="E4:E32"/>
  </sortState>
  <mergeCells count="1">
    <mergeCell ref="B53:C53"/>
  </mergeCells>
  <pageMargins left="0.1" right="0.1" top="1" bottom="1" header="0.5" footer="0.5"/>
  <pageSetup orientation="landscape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35"/>
  <sheetViews>
    <sheetView workbookViewId="0"/>
  </sheetViews>
  <sheetFormatPr defaultRowHeight="12.75" x14ac:dyDescent="0.2"/>
  <cols>
    <col min="1" max="1" width="5.7109375" customWidth="1"/>
    <col min="2" max="2" width="15.140625" bestFit="1" customWidth="1"/>
    <col min="3" max="3" width="25.7109375" style="37" customWidth="1"/>
    <col min="4" max="4" width="6.7109375" style="37" bestFit="1" customWidth="1"/>
    <col min="5" max="5" width="6.85546875" style="37" bestFit="1" customWidth="1"/>
    <col min="6" max="6" width="6.5703125" style="37" bestFit="1" customWidth="1"/>
    <col min="7" max="7" width="5.7109375" style="37" customWidth="1"/>
    <col min="8" max="8" width="14.7109375" bestFit="1" customWidth="1"/>
    <col min="9" max="9" width="25.7109375" style="37" customWidth="1"/>
    <col min="10" max="10" width="6.7109375" style="37" bestFit="1" customWidth="1"/>
    <col min="11" max="11" width="6.85546875" style="37" bestFit="1" customWidth="1"/>
    <col min="12" max="12" width="6.5703125" style="37" bestFit="1" customWidth="1"/>
    <col min="13" max="13" width="5.7109375" customWidth="1"/>
    <col min="14" max="14" width="14.7109375" bestFit="1" customWidth="1"/>
    <col min="15" max="15" width="25.7109375" style="37" customWidth="1"/>
    <col min="16" max="16" width="6.7109375" style="37" bestFit="1" customWidth="1"/>
    <col min="17" max="17" width="6.85546875" style="37" bestFit="1" customWidth="1"/>
    <col min="18" max="18" width="6.5703125" style="37" bestFit="1" customWidth="1"/>
    <col min="19" max="19" width="5.7109375" customWidth="1"/>
  </cols>
  <sheetData>
    <row r="1" spans="1:19" s="248" customFormat="1" ht="20.25" x14ac:dyDescent="0.3">
      <c r="A1" s="244"/>
      <c r="B1" s="246" t="s">
        <v>1128</v>
      </c>
      <c r="C1" s="246"/>
      <c r="D1" s="244"/>
      <c r="E1" s="244"/>
      <c r="F1" s="244"/>
      <c r="G1" s="244"/>
      <c r="H1" s="246" t="s">
        <v>1129</v>
      </c>
      <c r="I1" s="266"/>
      <c r="J1" s="247"/>
      <c r="K1" s="247"/>
      <c r="L1" s="247"/>
      <c r="M1" s="247"/>
      <c r="N1" s="246" t="s">
        <v>1130</v>
      </c>
      <c r="O1" s="266"/>
      <c r="P1" s="247"/>
      <c r="Q1" s="247"/>
      <c r="R1" s="247"/>
      <c r="S1" s="247"/>
    </row>
    <row r="2" spans="1:19" x14ac:dyDescent="0.2">
      <c r="A2" s="177"/>
      <c r="G2" s="192"/>
      <c r="M2" s="192"/>
      <c r="S2" s="192"/>
    </row>
    <row r="3" spans="1:19" s="240" customFormat="1" ht="11.25" x14ac:dyDescent="0.2">
      <c r="A3" s="249"/>
      <c r="B3" s="240" t="s">
        <v>958</v>
      </c>
      <c r="C3" s="66" t="s">
        <v>1031</v>
      </c>
      <c r="D3" s="66" t="s">
        <v>1032</v>
      </c>
      <c r="E3" s="66" t="s">
        <v>354</v>
      </c>
      <c r="F3" s="66" t="s">
        <v>1033</v>
      </c>
      <c r="G3" s="249"/>
      <c r="H3" s="240" t="s">
        <v>958</v>
      </c>
      <c r="I3" s="66" t="s">
        <v>1031</v>
      </c>
      <c r="J3" s="66" t="s">
        <v>1032</v>
      </c>
      <c r="K3" s="66" t="s">
        <v>354</v>
      </c>
      <c r="L3" s="66" t="s">
        <v>1033</v>
      </c>
      <c r="M3" s="250"/>
      <c r="N3" s="240" t="s">
        <v>958</v>
      </c>
      <c r="O3" s="66" t="s">
        <v>1031</v>
      </c>
      <c r="P3" s="66" t="s">
        <v>1032</v>
      </c>
      <c r="Q3" s="66" t="s">
        <v>354</v>
      </c>
      <c r="R3" s="66" t="s">
        <v>1033</v>
      </c>
      <c r="S3" s="250"/>
    </row>
    <row r="4" spans="1:19" x14ac:dyDescent="0.2">
      <c r="A4" s="177"/>
      <c r="G4" s="192"/>
      <c r="M4" s="192"/>
      <c r="S4" s="192"/>
    </row>
    <row r="5" spans="1:19" x14ac:dyDescent="0.2">
      <c r="A5" s="177"/>
      <c r="B5" s="30" t="s">
        <v>974</v>
      </c>
      <c r="C5" s="251" t="s">
        <v>1056</v>
      </c>
      <c r="D5" s="251" t="s">
        <v>1131</v>
      </c>
      <c r="E5" s="251">
        <v>6</v>
      </c>
      <c r="F5" s="251">
        <v>38</v>
      </c>
      <c r="G5" s="192"/>
      <c r="H5" s="30" t="s">
        <v>1075</v>
      </c>
      <c r="I5" s="38" t="s">
        <v>351</v>
      </c>
      <c r="J5" s="251" t="s">
        <v>2153</v>
      </c>
      <c r="K5" s="251">
        <v>34</v>
      </c>
      <c r="L5" s="251">
        <v>76</v>
      </c>
      <c r="M5" s="192"/>
      <c r="N5" s="30" t="s">
        <v>978</v>
      </c>
      <c r="O5" s="251" t="s">
        <v>1080</v>
      </c>
      <c r="P5" s="251" t="s">
        <v>1133</v>
      </c>
      <c r="Q5" s="251">
        <v>25</v>
      </c>
      <c r="R5" s="251">
        <v>175</v>
      </c>
      <c r="S5" s="192"/>
    </row>
    <row r="6" spans="1:19" x14ac:dyDescent="0.2">
      <c r="A6" s="177"/>
      <c r="B6" s="30" t="s">
        <v>992</v>
      </c>
      <c r="C6" s="251" t="s">
        <v>203</v>
      </c>
      <c r="D6" s="251" t="s">
        <v>1134</v>
      </c>
      <c r="E6" s="251">
        <v>12</v>
      </c>
      <c r="F6" s="251">
        <v>38</v>
      </c>
      <c r="G6" s="192"/>
      <c r="H6" s="30" t="s">
        <v>996</v>
      </c>
      <c r="I6" s="251" t="s">
        <v>161</v>
      </c>
      <c r="J6" s="251" t="s">
        <v>1132</v>
      </c>
      <c r="K6" s="251">
        <v>22</v>
      </c>
      <c r="L6" s="251">
        <v>81</v>
      </c>
      <c r="M6" s="192"/>
      <c r="N6" s="30" t="s">
        <v>994</v>
      </c>
      <c r="O6" s="251" t="s">
        <v>273</v>
      </c>
      <c r="P6" s="251" t="s">
        <v>2006</v>
      </c>
      <c r="Q6" s="251">
        <v>33</v>
      </c>
      <c r="R6" s="251">
        <v>177</v>
      </c>
      <c r="S6" s="192"/>
    </row>
    <row r="7" spans="1:19" x14ac:dyDescent="0.2">
      <c r="A7" s="177"/>
      <c r="B7" s="30" t="s">
        <v>1075</v>
      </c>
      <c r="C7" s="251" t="s">
        <v>164</v>
      </c>
      <c r="D7" s="251" t="s">
        <v>1137</v>
      </c>
      <c r="E7" s="251">
        <v>29</v>
      </c>
      <c r="F7" s="251">
        <v>38</v>
      </c>
      <c r="G7" s="192"/>
      <c r="H7" s="30" t="s">
        <v>1004</v>
      </c>
      <c r="I7" s="251" t="s">
        <v>164</v>
      </c>
      <c r="J7" s="251" t="s">
        <v>1135</v>
      </c>
      <c r="K7" s="251">
        <v>28</v>
      </c>
      <c r="L7" s="251">
        <v>82</v>
      </c>
      <c r="M7" s="192"/>
      <c r="N7" s="30" t="s">
        <v>974</v>
      </c>
      <c r="O7" s="251" t="s">
        <v>274</v>
      </c>
      <c r="P7" s="251" t="s">
        <v>1136</v>
      </c>
      <c r="Q7" s="251">
        <v>26</v>
      </c>
      <c r="R7" s="251">
        <v>178</v>
      </c>
      <c r="S7" s="192"/>
    </row>
    <row r="8" spans="1:19" x14ac:dyDescent="0.2">
      <c r="A8" s="177"/>
      <c r="B8" s="30" t="s">
        <v>984</v>
      </c>
      <c r="C8" s="251" t="s">
        <v>161</v>
      </c>
      <c r="D8" s="251" t="s">
        <v>1140</v>
      </c>
      <c r="E8" s="251">
        <v>8</v>
      </c>
      <c r="F8" s="251">
        <v>40</v>
      </c>
      <c r="G8" s="192"/>
      <c r="H8" s="30" t="s">
        <v>994</v>
      </c>
      <c r="I8" s="251" t="s">
        <v>1056</v>
      </c>
      <c r="J8" s="251" t="s">
        <v>1138</v>
      </c>
      <c r="K8" s="251">
        <v>19</v>
      </c>
      <c r="L8" s="251">
        <v>84</v>
      </c>
      <c r="M8" s="192"/>
      <c r="N8" s="30" t="s">
        <v>968</v>
      </c>
      <c r="O8" s="251" t="s">
        <v>237</v>
      </c>
      <c r="P8" s="251" t="s">
        <v>1139</v>
      </c>
      <c r="Q8" s="251">
        <v>30</v>
      </c>
      <c r="R8" s="251">
        <v>198</v>
      </c>
      <c r="S8" s="192"/>
    </row>
    <row r="9" spans="1:19" x14ac:dyDescent="0.2">
      <c r="A9" s="177"/>
      <c r="B9" s="30" t="s">
        <v>1004</v>
      </c>
      <c r="C9" s="251" t="s">
        <v>236</v>
      </c>
      <c r="D9" s="251" t="s">
        <v>1142</v>
      </c>
      <c r="E9" s="251">
        <v>22</v>
      </c>
      <c r="F9" s="251">
        <v>40</v>
      </c>
      <c r="G9" s="192"/>
      <c r="H9" s="30" t="s">
        <v>1006</v>
      </c>
      <c r="I9" s="251" t="s">
        <v>236</v>
      </c>
      <c r="J9" s="251" t="s">
        <v>1141</v>
      </c>
      <c r="K9" s="251">
        <v>30</v>
      </c>
      <c r="L9" s="251">
        <v>86</v>
      </c>
      <c r="M9" s="192"/>
      <c r="N9" s="30"/>
      <c r="O9" s="251"/>
      <c r="P9" s="251"/>
      <c r="Q9" s="251"/>
      <c r="R9" s="251"/>
      <c r="S9" s="192"/>
    </row>
    <row r="10" spans="1:19" x14ac:dyDescent="0.2">
      <c r="A10" s="177"/>
      <c r="B10" s="30" t="s">
        <v>981</v>
      </c>
      <c r="C10" s="251" t="s">
        <v>1047</v>
      </c>
      <c r="D10" s="251" t="s">
        <v>1144</v>
      </c>
      <c r="E10" s="251">
        <v>7</v>
      </c>
      <c r="F10" s="251">
        <v>41</v>
      </c>
      <c r="G10" s="192"/>
      <c r="H10" s="30" t="s">
        <v>974</v>
      </c>
      <c r="I10" s="251" t="s">
        <v>236</v>
      </c>
      <c r="J10" s="251" t="s">
        <v>1143</v>
      </c>
      <c r="K10" s="251">
        <v>13</v>
      </c>
      <c r="L10" s="251">
        <v>88</v>
      </c>
      <c r="M10" s="192"/>
      <c r="N10" s="30"/>
      <c r="O10" s="251"/>
      <c r="P10" s="251"/>
      <c r="Q10" s="251"/>
      <c r="R10" s="251"/>
      <c r="S10" s="192"/>
    </row>
    <row r="11" spans="1:19" x14ac:dyDescent="0.2">
      <c r="A11" s="177"/>
      <c r="B11" s="30" t="s">
        <v>983</v>
      </c>
      <c r="C11" s="251" t="s">
        <v>203</v>
      </c>
      <c r="D11" s="251" t="s">
        <v>1147</v>
      </c>
      <c r="E11" s="251">
        <v>12</v>
      </c>
      <c r="F11" s="251">
        <v>41</v>
      </c>
      <c r="G11" s="192"/>
      <c r="H11" s="30" t="s">
        <v>1003</v>
      </c>
      <c r="I11" s="38" t="s">
        <v>1145</v>
      </c>
      <c r="J11" s="38" t="s">
        <v>1146</v>
      </c>
      <c r="K11" s="37">
        <v>28</v>
      </c>
      <c r="L11" s="37">
        <v>89</v>
      </c>
      <c r="M11" s="192"/>
      <c r="N11" s="30"/>
      <c r="O11" s="251"/>
      <c r="P11" s="251"/>
      <c r="Q11" s="251"/>
      <c r="R11" s="251"/>
      <c r="S11" s="192"/>
    </row>
    <row r="12" spans="1:19" x14ac:dyDescent="0.2">
      <c r="A12" s="177"/>
      <c r="B12" s="30" t="s">
        <v>44</v>
      </c>
      <c r="C12" s="251" t="s">
        <v>1034</v>
      </c>
      <c r="D12" s="251" t="s">
        <v>1149</v>
      </c>
      <c r="E12" s="251">
        <v>6</v>
      </c>
      <c r="F12" s="251">
        <v>42</v>
      </c>
      <c r="G12" s="192"/>
      <c r="H12" s="30" t="s">
        <v>978</v>
      </c>
      <c r="I12" s="251" t="s">
        <v>163</v>
      </c>
      <c r="J12" s="251" t="s">
        <v>1148</v>
      </c>
      <c r="K12" s="251">
        <v>13</v>
      </c>
      <c r="L12" s="251">
        <v>90</v>
      </c>
      <c r="M12" s="192"/>
      <c r="N12" s="30"/>
      <c r="S12" s="192"/>
    </row>
    <row r="13" spans="1:19" x14ac:dyDescent="0.2">
      <c r="A13" s="177"/>
      <c r="B13" s="30" t="s">
        <v>999</v>
      </c>
      <c r="C13" s="251" t="s">
        <v>273</v>
      </c>
      <c r="D13" s="251" t="s">
        <v>1151</v>
      </c>
      <c r="E13" s="251">
        <v>17</v>
      </c>
      <c r="F13" s="251">
        <v>43</v>
      </c>
      <c r="G13" s="192"/>
      <c r="H13" s="30" t="s">
        <v>44</v>
      </c>
      <c r="I13" s="251" t="s">
        <v>161</v>
      </c>
      <c r="J13" s="251" t="s">
        <v>1150</v>
      </c>
      <c r="K13" s="251">
        <v>13</v>
      </c>
      <c r="L13" s="251">
        <v>91</v>
      </c>
      <c r="M13" s="192"/>
      <c r="N13" s="30"/>
      <c r="S13" s="192"/>
    </row>
    <row r="14" spans="1:19" x14ac:dyDescent="0.2">
      <c r="A14" s="177"/>
      <c r="B14" s="30" t="s">
        <v>996</v>
      </c>
      <c r="C14" s="251" t="s">
        <v>1080</v>
      </c>
      <c r="D14" s="251" t="s">
        <v>1152</v>
      </c>
      <c r="E14" s="251">
        <v>17</v>
      </c>
      <c r="F14" s="251">
        <v>43</v>
      </c>
      <c r="G14" s="192"/>
      <c r="H14" s="30" t="s">
        <v>968</v>
      </c>
      <c r="I14" s="251" t="s">
        <v>236</v>
      </c>
      <c r="J14" s="251" t="s">
        <v>1054</v>
      </c>
      <c r="K14" s="251">
        <v>15</v>
      </c>
      <c r="L14" s="251">
        <v>95</v>
      </c>
      <c r="M14" s="192"/>
      <c r="N14" s="30"/>
      <c r="O14" s="251"/>
      <c r="P14" s="251"/>
      <c r="Q14" s="251"/>
      <c r="R14" s="251"/>
      <c r="S14" s="192"/>
    </row>
    <row r="15" spans="1:19" x14ac:dyDescent="0.2">
      <c r="A15" s="177"/>
      <c r="B15" s="30" t="s">
        <v>997</v>
      </c>
      <c r="C15" s="251" t="s">
        <v>311</v>
      </c>
      <c r="D15" s="251" t="s">
        <v>1154</v>
      </c>
      <c r="E15" s="251">
        <v>17</v>
      </c>
      <c r="F15" s="251">
        <v>44</v>
      </c>
      <c r="G15" s="192"/>
      <c r="H15" s="30" t="s">
        <v>997</v>
      </c>
      <c r="I15" s="251" t="s">
        <v>237</v>
      </c>
      <c r="J15" s="251" t="s">
        <v>1153</v>
      </c>
      <c r="K15" s="251">
        <v>24</v>
      </c>
      <c r="L15" s="251">
        <v>95</v>
      </c>
      <c r="M15" s="192"/>
      <c r="N15" s="30"/>
      <c r="O15" s="251"/>
      <c r="P15" s="251"/>
      <c r="Q15" s="251"/>
      <c r="R15" s="251"/>
      <c r="S15" s="192"/>
    </row>
    <row r="16" spans="1:19" x14ac:dyDescent="0.2">
      <c r="A16" s="177"/>
      <c r="B16" s="30" t="s">
        <v>1000</v>
      </c>
      <c r="C16" s="251" t="s">
        <v>274</v>
      </c>
      <c r="D16" s="251" t="s">
        <v>1156</v>
      </c>
      <c r="E16" s="251">
        <v>19</v>
      </c>
      <c r="F16" s="251">
        <v>45</v>
      </c>
      <c r="G16" s="192"/>
      <c r="H16" s="30" t="s">
        <v>981</v>
      </c>
      <c r="I16" s="38" t="s">
        <v>1080</v>
      </c>
      <c r="J16" s="251" t="s">
        <v>1155</v>
      </c>
      <c r="K16" s="251">
        <v>27</v>
      </c>
      <c r="L16" s="251">
        <v>117</v>
      </c>
      <c r="M16" s="192"/>
      <c r="N16" s="30"/>
      <c r="O16" s="251"/>
      <c r="P16" s="251"/>
      <c r="Q16" s="251"/>
      <c r="R16" s="251"/>
      <c r="S16" s="192"/>
    </row>
    <row r="17" spans="1:19" x14ac:dyDescent="0.2">
      <c r="A17" s="177"/>
      <c r="B17" s="30" t="s">
        <v>994</v>
      </c>
      <c r="C17" s="251" t="s">
        <v>164</v>
      </c>
      <c r="D17" s="251" t="s">
        <v>1157</v>
      </c>
      <c r="E17" s="251">
        <v>14</v>
      </c>
      <c r="F17" s="251">
        <v>48</v>
      </c>
      <c r="G17" s="192"/>
      <c r="H17" s="30"/>
      <c r="I17" s="251"/>
      <c r="J17" s="251"/>
      <c r="K17" s="251"/>
      <c r="L17" s="251"/>
      <c r="M17" s="177"/>
      <c r="N17" s="30"/>
      <c r="O17" s="251"/>
      <c r="P17" s="251"/>
      <c r="Q17" s="251"/>
      <c r="R17" s="251"/>
      <c r="S17" s="177"/>
    </row>
    <row r="18" spans="1:19" x14ac:dyDescent="0.2">
      <c r="A18" s="177"/>
      <c r="B18" s="30" t="s">
        <v>1003</v>
      </c>
      <c r="C18" s="251" t="s">
        <v>203</v>
      </c>
      <c r="D18" s="251" t="s">
        <v>1158</v>
      </c>
      <c r="E18" s="251">
        <v>22</v>
      </c>
      <c r="F18" s="251">
        <v>48</v>
      </c>
      <c r="G18" s="192"/>
      <c r="H18" s="177"/>
      <c r="I18" s="192"/>
      <c r="J18" s="192"/>
      <c r="K18" s="192"/>
      <c r="L18" s="192"/>
      <c r="M18" s="177"/>
      <c r="N18" s="177"/>
      <c r="O18" s="192"/>
      <c r="P18" s="192"/>
      <c r="Q18" s="192"/>
      <c r="R18" s="192"/>
      <c r="S18" s="177"/>
    </row>
    <row r="19" spans="1:19" x14ac:dyDescent="0.2">
      <c r="A19" s="177"/>
      <c r="B19" s="30" t="s">
        <v>1006</v>
      </c>
      <c r="C19" s="251" t="s">
        <v>203</v>
      </c>
      <c r="D19" s="251" t="s">
        <v>1159</v>
      </c>
      <c r="E19" s="251">
        <v>24</v>
      </c>
      <c r="F19" s="251">
        <v>49</v>
      </c>
      <c r="G19" s="192"/>
    </row>
    <row r="20" spans="1:19" x14ac:dyDescent="0.2">
      <c r="A20" s="177"/>
      <c r="B20" s="30" t="s">
        <v>968</v>
      </c>
      <c r="C20" s="251" t="s">
        <v>1047</v>
      </c>
      <c r="D20" s="251" t="s">
        <v>1160</v>
      </c>
      <c r="E20" s="251">
        <v>9</v>
      </c>
      <c r="F20" s="251">
        <v>50</v>
      </c>
      <c r="G20" s="192"/>
    </row>
    <row r="21" spans="1:19" x14ac:dyDescent="0.2">
      <c r="A21" s="177"/>
      <c r="B21" s="30" t="s">
        <v>978</v>
      </c>
      <c r="C21" s="251" t="s">
        <v>1056</v>
      </c>
      <c r="D21" s="251" t="s">
        <v>1161</v>
      </c>
      <c r="E21" s="251">
        <v>8</v>
      </c>
      <c r="F21" s="251">
        <v>52</v>
      </c>
      <c r="G21" s="192"/>
    </row>
    <row r="22" spans="1:19" x14ac:dyDescent="0.2">
      <c r="A22" s="177"/>
      <c r="B22" s="30" t="s">
        <v>56</v>
      </c>
      <c r="C22" s="251" t="s">
        <v>161</v>
      </c>
      <c r="D22" s="251" t="s">
        <v>827</v>
      </c>
      <c r="E22" s="251">
        <v>9</v>
      </c>
      <c r="F22" s="251">
        <v>52</v>
      </c>
      <c r="G22" s="192"/>
    </row>
    <row r="23" spans="1:19" x14ac:dyDescent="0.2">
      <c r="A23" s="177"/>
      <c r="B23" s="30"/>
      <c r="C23" s="251"/>
      <c r="D23" s="251"/>
      <c r="E23" s="251"/>
      <c r="F23" s="251"/>
      <c r="G23" s="192"/>
    </row>
    <row r="24" spans="1:19" x14ac:dyDescent="0.2">
      <c r="A24" s="177"/>
      <c r="G24" s="192"/>
    </row>
    <row r="25" spans="1:19" x14ac:dyDescent="0.2">
      <c r="A25" s="177"/>
      <c r="B25" s="177"/>
      <c r="C25" s="192"/>
      <c r="D25" s="192"/>
      <c r="E25" s="192"/>
      <c r="F25" s="192"/>
      <c r="G25" s="192"/>
    </row>
    <row r="27" spans="1:19" ht="20.25" x14ac:dyDescent="0.3">
      <c r="B27" s="248"/>
      <c r="C27" s="263"/>
      <c r="D27" s="263"/>
      <c r="E27" s="263"/>
      <c r="F27" s="263"/>
      <c r="G27" s="248"/>
    </row>
    <row r="28" spans="1:19" x14ac:dyDescent="0.2">
      <c r="G28"/>
    </row>
    <row r="29" spans="1:19" x14ac:dyDescent="0.2">
      <c r="B29" s="240"/>
      <c r="C29" s="66"/>
      <c r="D29" s="66"/>
      <c r="E29" s="66"/>
      <c r="F29" s="66"/>
      <c r="G29" s="240"/>
    </row>
    <row r="30" spans="1:19" x14ac:dyDescent="0.2">
      <c r="G30"/>
    </row>
    <row r="31" spans="1:19" x14ac:dyDescent="0.2">
      <c r="B31" s="30"/>
      <c r="C31" s="251"/>
      <c r="D31" s="251"/>
      <c r="E31" s="251"/>
      <c r="F31" s="251"/>
      <c r="G31"/>
    </row>
    <row r="32" spans="1:19" x14ac:dyDescent="0.2">
      <c r="B32" s="30"/>
      <c r="C32" s="251"/>
      <c r="D32" s="251"/>
      <c r="E32" s="251"/>
      <c r="F32" s="251"/>
      <c r="G32"/>
    </row>
    <row r="33" spans="2:7" x14ac:dyDescent="0.2">
      <c r="B33" s="30"/>
      <c r="C33" s="251"/>
      <c r="D33" s="251"/>
      <c r="E33" s="251"/>
      <c r="F33" s="251"/>
      <c r="G33"/>
    </row>
    <row r="34" spans="2:7" x14ac:dyDescent="0.2">
      <c r="B34" s="30"/>
      <c r="C34" s="251"/>
      <c r="D34" s="251"/>
      <c r="E34" s="251"/>
      <c r="F34" s="251"/>
      <c r="G34"/>
    </row>
    <row r="35" spans="2:7" x14ac:dyDescent="0.2">
      <c r="G35"/>
    </row>
  </sheetData>
  <sortState xmlns:xlrd2="http://schemas.microsoft.com/office/spreadsheetml/2017/richdata2" ref="H5:L16">
    <sortCondition ref="L5:L16"/>
    <sortCondition ref="K5:K16"/>
  </sortState>
  <pageMargins left="0.1" right="0.1" top="1" bottom="1" header="0.5" footer="0.5"/>
  <pageSetup orientation="landscape" horizontalDpi="4294967293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6"/>
  <sheetViews>
    <sheetView workbookViewId="0"/>
  </sheetViews>
  <sheetFormatPr defaultRowHeight="12.75" x14ac:dyDescent="0.2"/>
  <cols>
    <col min="1" max="1" width="5.7109375" customWidth="1"/>
    <col min="2" max="2" width="15.140625" bestFit="1" customWidth="1"/>
    <col min="3" max="3" width="25.7109375" style="37" customWidth="1"/>
    <col min="4" max="4" width="6.7109375" style="37" bestFit="1" customWidth="1"/>
    <col min="5" max="5" width="6.85546875" style="37" bestFit="1" customWidth="1"/>
    <col min="6" max="6" width="6.5703125" style="37" bestFit="1" customWidth="1"/>
    <col min="7" max="7" width="5.7109375" style="37" customWidth="1"/>
    <col min="8" max="8" width="14.7109375" bestFit="1" customWidth="1"/>
    <col min="9" max="9" width="25.7109375" style="37" customWidth="1"/>
    <col min="10" max="10" width="6.7109375" style="37" bestFit="1" customWidth="1"/>
    <col min="11" max="11" width="6.85546875" style="37" bestFit="1" customWidth="1"/>
    <col min="12" max="12" width="6.5703125" style="37" bestFit="1" customWidth="1"/>
    <col min="13" max="13" width="5.7109375" customWidth="1"/>
    <col min="14" max="14" width="14.5703125" customWidth="1"/>
    <col min="15" max="15" width="20.5703125" customWidth="1"/>
    <col min="16" max="16" width="6.7109375" bestFit="1" customWidth="1"/>
    <col min="17" max="17" width="6.85546875" bestFit="1" customWidth="1"/>
    <col min="18" max="18" width="6.5703125" bestFit="1" customWidth="1"/>
    <col min="19" max="19" width="5.7109375" customWidth="1"/>
  </cols>
  <sheetData>
    <row r="1" spans="1:19" s="248" customFormat="1" ht="20.25" x14ac:dyDescent="0.3">
      <c r="A1" s="244"/>
      <c r="B1" s="246" t="s">
        <v>1162</v>
      </c>
      <c r="C1" s="246"/>
      <c r="D1" s="244"/>
      <c r="E1" s="244"/>
      <c r="F1" s="244"/>
      <c r="G1" s="244"/>
      <c r="H1" s="246" t="s">
        <v>1163</v>
      </c>
      <c r="I1" s="266"/>
      <c r="J1" s="247"/>
      <c r="K1" s="247"/>
      <c r="L1" s="247"/>
      <c r="M1" s="247"/>
      <c r="N1" s="246" t="s">
        <v>1164</v>
      </c>
      <c r="O1" s="266"/>
      <c r="P1" s="247"/>
      <c r="Q1" s="247"/>
      <c r="R1" s="247"/>
      <c r="S1" s="247"/>
    </row>
    <row r="2" spans="1:19" x14ac:dyDescent="0.2">
      <c r="A2" s="177"/>
      <c r="G2" s="192"/>
      <c r="M2" s="192"/>
      <c r="O2" s="37"/>
      <c r="P2" s="37"/>
      <c r="Q2" s="37"/>
      <c r="R2" s="37"/>
      <c r="S2" s="192"/>
    </row>
    <row r="3" spans="1:19" s="240" customFormat="1" ht="11.25" x14ac:dyDescent="0.2">
      <c r="A3" s="249"/>
      <c r="B3" s="240" t="s">
        <v>958</v>
      </c>
      <c r="C3" s="66" t="s">
        <v>1031</v>
      </c>
      <c r="D3" s="66" t="s">
        <v>1032</v>
      </c>
      <c r="E3" s="66" t="s">
        <v>354</v>
      </c>
      <c r="F3" s="66" t="s">
        <v>1033</v>
      </c>
      <c r="G3" s="249"/>
      <c r="H3" s="240" t="s">
        <v>958</v>
      </c>
      <c r="I3" s="66" t="s">
        <v>1031</v>
      </c>
      <c r="J3" s="66" t="s">
        <v>1032</v>
      </c>
      <c r="K3" s="66" t="s">
        <v>354</v>
      </c>
      <c r="L3" s="66" t="s">
        <v>1033</v>
      </c>
      <c r="M3" s="250"/>
      <c r="N3" s="240" t="s">
        <v>958</v>
      </c>
      <c r="O3" s="66" t="s">
        <v>1031</v>
      </c>
      <c r="P3" s="66" t="s">
        <v>1032</v>
      </c>
      <c r="Q3" s="66" t="s">
        <v>354</v>
      </c>
      <c r="R3" s="66" t="s">
        <v>1033</v>
      </c>
      <c r="S3" s="250"/>
    </row>
    <row r="4" spans="1:19" x14ac:dyDescent="0.2">
      <c r="A4" s="177"/>
      <c r="G4" s="192"/>
      <c r="M4" s="192"/>
      <c r="O4" s="37"/>
      <c r="P4" s="37"/>
      <c r="Q4" s="37"/>
      <c r="R4" s="37"/>
      <c r="S4" s="192"/>
    </row>
    <row r="5" spans="1:19" x14ac:dyDescent="0.2">
      <c r="A5" s="177"/>
      <c r="B5" s="30" t="s">
        <v>984</v>
      </c>
      <c r="C5" s="251" t="s">
        <v>273</v>
      </c>
      <c r="D5" s="251" t="s">
        <v>1165</v>
      </c>
      <c r="E5" s="251">
        <v>8</v>
      </c>
      <c r="F5" s="251">
        <v>42</v>
      </c>
      <c r="G5" s="192"/>
      <c r="H5" s="30" t="s">
        <v>1006</v>
      </c>
      <c r="I5" s="251" t="s">
        <v>311</v>
      </c>
      <c r="J5" s="251" t="s">
        <v>1950</v>
      </c>
      <c r="K5" s="251">
        <v>32</v>
      </c>
      <c r="L5" s="251">
        <v>100</v>
      </c>
      <c r="M5" s="192"/>
      <c r="N5" s="30" t="s">
        <v>974</v>
      </c>
      <c r="O5" s="251" t="s">
        <v>236</v>
      </c>
      <c r="P5" s="251" t="s">
        <v>1167</v>
      </c>
      <c r="Q5" s="251">
        <v>31</v>
      </c>
      <c r="R5" s="251">
        <v>211</v>
      </c>
      <c r="S5" s="192"/>
    </row>
    <row r="6" spans="1:19" x14ac:dyDescent="0.2">
      <c r="A6" s="177"/>
      <c r="B6" s="30" t="s">
        <v>978</v>
      </c>
      <c r="C6" s="251" t="s">
        <v>163</v>
      </c>
      <c r="D6" s="251" t="s">
        <v>1168</v>
      </c>
      <c r="E6" s="251">
        <v>7</v>
      </c>
      <c r="F6" s="251">
        <v>46</v>
      </c>
      <c r="G6" s="192"/>
      <c r="H6" s="30" t="s">
        <v>968</v>
      </c>
      <c r="I6" s="251" t="s">
        <v>235</v>
      </c>
      <c r="J6" s="251" t="s">
        <v>1166</v>
      </c>
      <c r="K6" s="251">
        <v>16</v>
      </c>
      <c r="L6" s="251">
        <v>102</v>
      </c>
      <c r="M6" s="192"/>
      <c r="N6" s="30" t="s">
        <v>968</v>
      </c>
      <c r="O6" s="251" t="s">
        <v>1063</v>
      </c>
      <c r="P6" s="251" t="s">
        <v>2152</v>
      </c>
      <c r="Q6" s="251">
        <v>34</v>
      </c>
      <c r="R6" s="251">
        <v>228</v>
      </c>
      <c r="S6" s="192"/>
    </row>
    <row r="7" spans="1:19" x14ac:dyDescent="0.2">
      <c r="A7" s="177"/>
      <c r="B7" s="30" t="s">
        <v>968</v>
      </c>
      <c r="C7" s="251" t="s">
        <v>165</v>
      </c>
      <c r="D7" s="251" t="s">
        <v>1170</v>
      </c>
      <c r="E7" s="251">
        <v>8</v>
      </c>
      <c r="F7" s="251">
        <v>46</v>
      </c>
      <c r="G7" s="192"/>
      <c r="H7" s="30" t="s">
        <v>994</v>
      </c>
      <c r="I7" s="251" t="s">
        <v>343</v>
      </c>
      <c r="J7" s="251" t="s">
        <v>1169</v>
      </c>
      <c r="K7" s="251">
        <v>22</v>
      </c>
      <c r="L7" s="251">
        <v>102</v>
      </c>
      <c r="M7" s="192"/>
      <c r="N7" s="30" t="s">
        <v>978</v>
      </c>
      <c r="O7" s="251" t="s">
        <v>1063</v>
      </c>
      <c r="P7" s="251" t="s">
        <v>1079</v>
      </c>
      <c r="Q7" s="251">
        <v>34</v>
      </c>
      <c r="R7" s="251">
        <v>234</v>
      </c>
      <c r="S7" s="192"/>
    </row>
    <row r="8" spans="1:19" x14ac:dyDescent="0.2">
      <c r="A8" s="177"/>
      <c r="B8" s="30" t="s">
        <v>1000</v>
      </c>
      <c r="C8" s="251" t="s">
        <v>275</v>
      </c>
      <c r="D8" s="251" t="s">
        <v>1051</v>
      </c>
      <c r="E8" s="251">
        <v>19</v>
      </c>
      <c r="F8" s="251">
        <v>46</v>
      </c>
      <c r="G8" s="192"/>
      <c r="H8" s="30" t="s">
        <v>978</v>
      </c>
      <c r="I8" s="251" t="s">
        <v>1056</v>
      </c>
      <c r="J8" s="251" t="s">
        <v>1171</v>
      </c>
      <c r="K8" s="251">
        <v>15</v>
      </c>
      <c r="L8" s="251">
        <v>105</v>
      </c>
      <c r="M8" s="192"/>
      <c r="N8" s="30"/>
      <c r="O8" s="38"/>
      <c r="P8" s="38"/>
      <c r="Q8" s="37"/>
      <c r="R8" s="37"/>
      <c r="S8" s="192"/>
    </row>
    <row r="9" spans="1:19" x14ac:dyDescent="0.2">
      <c r="A9" s="177"/>
      <c r="B9" s="30" t="s">
        <v>981</v>
      </c>
      <c r="C9" s="251" t="s">
        <v>1047</v>
      </c>
      <c r="D9" s="251" t="s">
        <v>1173</v>
      </c>
      <c r="E9" s="251">
        <v>8</v>
      </c>
      <c r="F9" s="251">
        <v>47</v>
      </c>
      <c r="G9" s="192"/>
      <c r="H9" s="30" t="s">
        <v>996</v>
      </c>
      <c r="I9" s="38" t="s">
        <v>311</v>
      </c>
      <c r="J9" s="38" t="s">
        <v>1172</v>
      </c>
      <c r="K9" s="37">
        <v>29</v>
      </c>
      <c r="L9" s="37">
        <v>105</v>
      </c>
      <c r="M9" s="192"/>
      <c r="N9" s="30"/>
      <c r="O9" s="251"/>
      <c r="P9" s="251"/>
      <c r="Q9" s="251"/>
      <c r="R9" s="251"/>
      <c r="S9" s="192"/>
    </row>
    <row r="10" spans="1:19" x14ac:dyDescent="0.2">
      <c r="A10" s="177"/>
      <c r="B10" s="30" t="s">
        <v>992</v>
      </c>
      <c r="C10" s="251" t="s">
        <v>163</v>
      </c>
      <c r="D10" s="251" t="s">
        <v>1175</v>
      </c>
      <c r="E10" s="251">
        <v>13</v>
      </c>
      <c r="F10" s="251">
        <v>48</v>
      </c>
      <c r="G10" s="192"/>
      <c r="H10" s="30" t="s">
        <v>974</v>
      </c>
      <c r="I10" s="251" t="s">
        <v>1053</v>
      </c>
      <c r="J10" s="251" t="s">
        <v>1174</v>
      </c>
      <c r="K10" s="251">
        <v>16</v>
      </c>
      <c r="L10" s="251">
        <v>111</v>
      </c>
      <c r="M10" s="192"/>
      <c r="N10" s="30"/>
      <c r="O10" s="251"/>
      <c r="P10" s="251"/>
      <c r="Q10" s="251"/>
      <c r="R10" s="251"/>
      <c r="S10" s="192"/>
    </row>
    <row r="11" spans="1:19" x14ac:dyDescent="0.2">
      <c r="A11" s="177"/>
      <c r="B11" s="30" t="s">
        <v>983</v>
      </c>
      <c r="C11" s="251" t="s">
        <v>202</v>
      </c>
      <c r="D11" s="251" t="s">
        <v>1049</v>
      </c>
      <c r="E11" s="251">
        <v>13</v>
      </c>
      <c r="F11" s="251">
        <v>48</v>
      </c>
      <c r="G11" s="192"/>
      <c r="H11" s="30" t="s">
        <v>44</v>
      </c>
      <c r="I11" s="251" t="s">
        <v>1053</v>
      </c>
      <c r="J11" s="251" t="s">
        <v>1176</v>
      </c>
      <c r="K11" s="251">
        <v>16</v>
      </c>
      <c r="L11" s="251">
        <v>112</v>
      </c>
      <c r="M11" s="192"/>
      <c r="N11" s="30"/>
      <c r="O11" s="251"/>
      <c r="P11" s="251"/>
      <c r="Q11" s="251"/>
      <c r="R11" s="251"/>
      <c r="S11" s="192"/>
    </row>
    <row r="12" spans="1:19" x14ac:dyDescent="0.2">
      <c r="A12" s="177"/>
      <c r="B12" s="30" t="s">
        <v>1006</v>
      </c>
      <c r="C12" s="38" t="s">
        <v>164</v>
      </c>
      <c r="D12" s="38" t="s">
        <v>1179</v>
      </c>
      <c r="E12" s="37">
        <v>25</v>
      </c>
      <c r="F12" s="37">
        <v>52</v>
      </c>
      <c r="G12" s="192"/>
      <c r="H12" s="30" t="s">
        <v>1003</v>
      </c>
      <c r="I12" s="251" t="s">
        <v>161</v>
      </c>
      <c r="J12" s="251" t="s">
        <v>1949</v>
      </c>
      <c r="K12" s="251">
        <v>32</v>
      </c>
      <c r="L12" s="251">
        <v>113</v>
      </c>
      <c r="M12" s="192"/>
      <c r="N12" s="30"/>
      <c r="O12" s="251"/>
      <c r="P12" s="251"/>
      <c r="Q12" s="251"/>
      <c r="R12" s="251"/>
      <c r="S12" s="192"/>
    </row>
    <row r="13" spans="1:19" x14ac:dyDescent="0.2">
      <c r="A13" s="177"/>
      <c r="B13" s="30" t="s">
        <v>974</v>
      </c>
      <c r="C13" s="251" t="s">
        <v>236</v>
      </c>
      <c r="D13" s="251" t="s">
        <v>1181</v>
      </c>
      <c r="E13" s="251">
        <v>9</v>
      </c>
      <c r="F13" s="251">
        <v>54</v>
      </c>
      <c r="G13" s="192"/>
      <c r="H13" s="30" t="s">
        <v>997</v>
      </c>
      <c r="I13" s="251" t="s">
        <v>1177</v>
      </c>
      <c r="J13" s="251" t="s">
        <v>1178</v>
      </c>
      <c r="K13" s="251">
        <v>27</v>
      </c>
      <c r="L13" s="251">
        <v>116</v>
      </c>
      <c r="M13" s="192"/>
      <c r="N13" s="30"/>
      <c r="O13" s="37"/>
      <c r="P13" s="37"/>
      <c r="Q13" s="37"/>
      <c r="R13" s="37"/>
      <c r="S13" s="192"/>
    </row>
    <row r="14" spans="1:19" x14ac:dyDescent="0.2">
      <c r="A14" s="177"/>
      <c r="B14" s="30" t="s">
        <v>996</v>
      </c>
      <c r="C14" s="251" t="s">
        <v>1080</v>
      </c>
      <c r="D14" s="251" t="s">
        <v>1182</v>
      </c>
      <c r="E14" s="251">
        <v>18</v>
      </c>
      <c r="F14" s="251">
        <v>56</v>
      </c>
      <c r="G14" s="192"/>
      <c r="H14" s="30" t="s">
        <v>1004</v>
      </c>
      <c r="I14" s="251" t="s">
        <v>161</v>
      </c>
      <c r="J14" s="251" t="s">
        <v>2007</v>
      </c>
      <c r="K14" s="251">
        <v>33</v>
      </c>
      <c r="L14" s="251">
        <v>119</v>
      </c>
      <c r="M14" s="192"/>
      <c r="N14" s="30"/>
      <c r="O14" s="251"/>
      <c r="P14" s="251"/>
      <c r="Q14" s="251"/>
      <c r="R14" s="251"/>
      <c r="S14" s="192"/>
    </row>
    <row r="15" spans="1:19" x14ac:dyDescent="0.2">
      <c r="A15" s="177"/>
      <c r="B15" s="30" t="s">
        <v>994</v>
      </c>
      <c r="C15" s="251" t="s">
        <v>1056</v>
      </c>
      <c r="D15" s="251" t="s">
        <v>1183</v>
      </c>
      <c r="E15" s="251">
        <v>16</v>
      </c>
      <c r="F15" s="251">
        <v>59</v>
      </c>
      <c r="G15" s="192"/>
      <c r="H15" s="30" t="s">
        <v>981</v>
      </c>
      <c r="I15" s="251" t="s">
        <v>1145</v>
      </c>
      <c r="J15" s="251" t="s">
        <v>1180</v>
      </c>
      <c r="K15" s="251">
        <v>28</v>
      </c>
      <c r="L15" s="251">
        <v>120</v>
      </c>
      <c r="M15" s="192"/>
      <c r="N15" s="30"/>
      <c r="O15" s="251"/>
      <c r="P15" s="251"/>
      <c r="Q15" s="251"/>
      <c r="R15" s="251"/>
      <c r="S15" s="192"/>
    </row>
    <row r="16" spans="1:19" x14ac:dyDescent="0.2">
      <c r="A16" s="177"/>
      <c r="B16" s="30" t="s">
        <v>997</v>
      </c>
      <c r="C16" s="251" t="s">
        <v>274</v>
      </c>
      <c r="D16" s="251" t="s">
        <v>1184</v>
      </c>
      <c r="E16" s="251">
        <v>19</v>
      </c>
      <c r="F16" s="251">
        <v>60</v>
      </c>
      <c r="G16" s="192"/>
      <c r="H16" s="30"/>
      <c r="I16" s="251"/>
      <c r="J16" s="251"/>
      <c r="K16" s="251"/>
      <c r="L16" s="251"/>
      <c r="M16" s="177"/>
      <c r="N16" s="30"/>
      <c r="O16" s="251"/>
      <c r="P16" s="251"/>
      <c r="Q16" s="251"/>
      <c r="R16" s="251"/>
      <c r="S16" s="177"/>
    </row>
    <row r="17" spans="1:19" x14ac:dyDescent="0.2">
      <c r="A17" s="177"/>
      <c r="B17" s="30" t="s">
        <v>44</v>
      </c>
      <c r="C17" s="251" t="s">
        <v>203</v>
      </c>
      <c r="D17" s="251" t="s">
        <v>1185</v>
      </c>
      <c r="E17" s="251">
        <v>9</v>
      </c>
      <c r="F17" s="251">
        <v>61</v>
      </c>
      <c r="G17" s="192"/>
      <c r="H17" s="177"/>
      <c r="I17" s="192"/>
      <c r="J17" s="192"/>
      <c r="K17" s="192"/>
      <c r="L17" s="192"/>
      <c r="M17" s="177"/>
      <c r="N17" s="177"/>
      <c r="O17" s="192"/>
      <c r="P17" s="192"/>
      <c r="Q17" s="192"/>
      <c r="R17" s="192"/>
      <c r="S17" s="177"/>
    </row>
    <row r="18" spans="1:19" x14ac:dyDescent="0.2">
      <c r="A18" s="177"/>
      <c r="B18" s="30" t="s">
        <v>56</v>
      </c>
      <c r="C18" s="251" t="s">
        <v>1056</v>
      </c>
      <c r="D18" s="251" t="s">
        <v>1186</v>
      </c>
      <c r="E18" s="251">
        <v>10</v>
      </c>
      <c r="F18" s="251">
        <v>61</v>
      </c>
      <c r="G18" s="192"/>
    </row>
    <row r="19" spans="1:19" x14ac:dyDescent="0.2">
      <c r="A19" s="177"/>
      <c r="B19" s="30" t="s">
        <v>1075</v>
      </c>
      <c r="C19" s="38" t="s">
        <v>164</v>
      </c>
      <c r="D19" s="38" t="s">
        <v>1951</v>
      </c>
      <c r="E19" s="37">
        <v>32</v>
      </c>
      <c r="F19" s="37">
        <v>61</v>
      </c>
      <c r="G19" s="192"/>
    </row>
    <row r="20" spans="1:19" x14ac:dyDescent="0.2">
      <c r="A20" s="177"/>
      <c r="B20" s="30" t="s">
        <v>1003</v>
      </c>
      <c r="C20" s="251" t="s">
        <v>273</v>
      </c>
      <c r="D20" s="251" t="s">
        <v>1187</v>
      </c>
      <c r="E20" s="251">
        <v>24</v>
      </c>
      <c r="F20" s="251">
        <v>62</v>
      </c>
      <c r="G20" s="192"/>
    </row>
    <row r="21" spans="1:19" x14ac:dyDescent="0.2">
      <c r="A21" s="177"/>
      <c r="B21" s="30" t="s">
        <v>1004</v>
      </c>
      <c r="C21" s="38" t="s">
        <v>236</v>
      </c>
      <c r="D21" s="38" t="s">
        <v>1172</v>
      </c>
      <c r="E21" s="37">
        <v>26</v>
      </c>
      <c r="F21" s="37">
        <v>66</v>
      </c>
      <c r="G21" s="192"/>
    </row>
    <row r="22" spans="1:19" x14ac:dyDescent="0.2">
      <c r="A22" s="177"/>
      <c r="G22" s="192"/>
    </row>
    <row r="23" spans="1:19" x14ac:dyDescent="0.2">
      <c r="A23" s="177"/>
      <c r="G23" s="192"/>
    </row>
    <row r="24" spans="1:19" x14ac:dyDescent="0.2">
      <c r="A24" s="177"/>
      <c r="G24" s="192"/>
    </row>
    <row r="25" spans="1:19" x14ac:dyDescent="0.2">
      <c r="A25" s="177"/>
      <c r="G25" s="192"/>
    </row>
    <row r="26" spans="1:19" x14ac:dyDescent="0.2">
      <c r="A26" s="177"/>
      <c r="B26" s="177"/>
      <c r="C26" s="192"/>
      <c r="D26" s="192"/>
      <c r="E26" s="192"/>
      <c r="F26" s="192"/>
      <c r="G26" s="192"/>
    </row>
    <row r="28" spans="1:19" ht="20.25" x14ac:dyDescent="0.3">
      <c r="B28" s="248"/>
      <c r="C28" s="263"/>
      <c r="D28" s="263"/>
      <c r="E28" s="263"/>
      <c r="F28" s="263"/>
      <c r="G28" s="248"/>
    </row>
    <row r="29" spans="1:19" x14ac:dyDescent="0.2">
      <c r="G29"/>
    </row>
    <row r="30" spans="1:19" x14ac:dyDescent="0.2">
      <c r="B30" s="240"/>
      <c r="C30" s="66"/>
      <c r="D30" s="66"/>
      <c r="E30" s="66"/>
      <c r="F30" s="66"/>
      <c r="G30" s="240"/>
    </row>
    <row r="31" spans="1:19" x14ac:dyDescent="0.2">
      <c r="G31"/>
    </row>
    <row r="32" spans="1:19" x14ac:dyDescent="0.2">
      <c r="B32" s="30"/>
      <c r="C32" s="251"/>
      <c r="D32" s="251"/>
      <c r="E32" s="251"/>
      <c r="F32" s="251"/>
      <c r="G32"/>
    </row>
    <row r="33" spans="2:7" x14ac:dyDescent="0.2">
      <c r="B33" s="30"/>
      <c r="C33" s="251"/>
      <c r="D33" s="251"/>
      <c r="E33" s="251"/>
      <c r="F33" s="251"/>
      <c r="G33"/>
    </row>
    <row r="34" spans="2:7" x14ac:dyDescent="0.2">
      <c r="B34" s="30"/>
      <c r="C34" s="251"/>
      <c r="D34" s="251"/>
      <c r="E34" s="251"/>
      <c r="F34" s="251"/>
      <c r="G34"/>
    </row>
    <row r="35" spans="2:7" x14ac:dyDescent="0.2">
      <c r="B35" s="30"/>
      <c r="C35" s="251"/>
      <c r="D35" s="251"/>
      <c r="E35" s="251"/>
      <c r="F35" s="251"/>
      <c r="G35"/>
    </row>
    <row r="36" spans="2:7" x14ac:dyDescent="0.2">
      <c r="G36"/>
    </row>
  </sheetData>
  <sortState xmlns:xlrd2="http://schemas.microsoft.com/office/spreadsheetml/2017/richdata2" ref="H5:L15">
    <sortCondition ref="L5:L15"/>
  </sortState>
  <pageMargins left="0.1" right="0.1" top="1" bottom="1" header="0.5" footer="0.5"/>
  <pageSetup orientation="landscape" horizontalDpi="4294967293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63"/>
  <sheetViews>
    <sheetView workbookViewId="0">
      <selection activeCell="K1" sqref="K1"/>
    </sheetView>
  </sheetViews>
  <sheetFormatPr defaultRowHeight="12.75" x14ac:dyDescent="0.2"/>
  <cols>
    <col min="1" max="1" width="7.28515625" style="37" bestFit="1" customWidth="1"/>
    <col min="2" max="2" width="29.85546875" customWidth="1"/>
    <col min="3" max="3" width="23" customWidth="1"/>
    <col min="4" max="4" width="10.7109375" style="37" customWidth="1"/>
    <col min="5" max="6" width="11.85546875" style="118" customWidth="1"/>
    <col min="7" max="7" width="17" bestFit="1" customWidth="1"/>
    <col min="8" max="8" width="23.7109375" style="42" customWidth="1"/>
    <col min="9" max="10" width="9.140625" style="37"/>
  </cols>
  <sheetData>
    <row r="1" spans="1:11" x14ac:dyDescent="0.2">
      <c r="A1" s="20" t="s">
        <v>354</v>
      </c>
      <c r="B1" s="24" t="s">
        <v>353</v>
      </c>
      <c r="C1" s="24" t="s">
        <v>958</v>
      </c>
      <c r="D1" s="20" t="s">
        <v>1188</v>
      </c>
      <c r="E1" s="125" t="s">
        <v>119</v>
      </c>
      <c r="F1" s="125" t="s">
        <v>1189</v>
      </c>
      <c r="G1" s="24" t="s">
        <v>1190</v>
      </c>
      <c r="H1" s="154" t="s">
        <v>1191</v>
      </c>
      <c r="I1" s="20" t="s">
        <v>1032</v>
      </c>
      <c r="J1" s="20" t="s">
        <v>1192</v>
      </c>
    </row>
    <row r="2" spans="1:11" x14ac:dyDescent="0.2">
      <c r="A2" s="267"/>
      <c r="B2" s="268"/>
      <c r="C2" s="268"/>
      <c r="D2" s="267"/>
      <c r="E2" s="269"/>
      <c r="F2" s="269"/>
      <c r="G2" s="268"/>
      <c r="H2" s="270"/>
      <c r="I2" s="192"/>
      <c r="J2" s="192"/>
      <c r="K2" s="177"/>
    </row>
    <row r="3" spans="1:11" x14ac:dyDescent="0.2">
      <c r="A3" s="37">
        <v>1</v>
      </c>
      <c r="B3" s="26" t="s">
        <v>1193</v>
      </c>
      <c r="C3" s="26" t="s">
        <v>47</v>
      </c>
      <c r="D3" s="38" t="s">
        <v>507</v>
      </c>
      <c r="E3" s="222" t="s">
        <v>709</v>
      </c>
      <c r="H3" s="42" t="s">
        <v>162</v>
      </c>
      <c r="I3" s="37" t="s">
        <v>1058</v>
      </c>
      <c r="J3" s="37">
        <v>5</v>
      </c>
      <c r="K3" s="177"/>
    </row>
    <row r="4" spans="1:11" x14ac:dyDescent="0.2">
      <c r="B4" s="26" t="s">
        <v>1065</v>
      </c>
      <c r="C4" s="26" t="s">
        <v>43</v>
      </c>
      <c r="D4" s="38" t="s">
        <v>723</v>
      </c>
      <c r="E4" s="222" t="s">
        <v>806</v>
      </c>
      <c r="F4" s="222" t="s">
        <v>790</v>
      </c>
      <c r="H4" s="42" t="s">
        <v>1193</v>
      </c>
      <c r="I4" s="37" t="s">
        <v>1194</v>
      </c>
      <c r="J4" s="37">
        <v>1</v>
      </c>
      <c r="K4" s="177"/>
    </row>
    <row r="5" spans="1:11" x14ac:dyDescent="0.2">
      <c r="B5" s="26" t="s">
        <v>273</v>
      </c>
      <c r="C5" s="26" t="s">
        <v>978</v>
      </c>
      <c r="D5" s="38" t="s">
        <v>507</v>
      </c>
      <c r="E5" s="222" t="s">
        <v>712</v>
      </c>
      <c r="H5" s="42" t="s">
        <v>1193</v>
      </c>
      <c r="I5" s="37" t="s">
        <v>1195</v>
      </c>
      <c r="J5" s="37">
        <v>2</v>
      </c>
      <c r="K5" s="177"/>
    </row>
    <row r="6" spans="1:11" x14ac:dyDescent="0.2">
      <c r="B6" s="26" t="s">
        <v>161</v>
      </c>
      <c r="C6" s="26" t="s">
        <v>974</v>
      </c>
      <c r="D6" s="38" t="s">
        <v>722</v>
      </c>
      <c r="E6" s="222" t="s">
        <v>909</v>
      </c>
      <c r="F6" s="222" t="s">
        <v>788</v>
      </c>
      <c r="G6" s="26" t="s">
        <v>1196</v>
      </c>
      <c r="H6" s="42" t="s">
        <v>273</v>
      </c>
      <c r="I6" s="37" t="s">
        <v>1197</v>
      </c>
      <c r="J6" s="37">
        <v>1</v>
      </c>
      <c r="K6" s="177"/>
    </row>
    <row r="7" spans="1:11" x14ac:dyDescent="0.2">
      <c r="B7" s="26" t="s">
        <v>1198</v>
      </c>
      <c r="C7" s="26" t="s">
        <v>42</v>
      </c>
      <c r="D7" s="38" t="s">
        <v>723</v>
      </c>
      <c r="E7" s="222" t="s">
        <v>799</v>
      </c>
      <c r="F7" s="222" t="s">
        <v>790</v>
      </c>
      <c r="H7" s="42" t="s">
        <v>162</v>
      </c>
      <c r="I7" s="37" t="s">
        <v>1199</v>
      </c>
      <c r="J7" s="37">
        <v>1</v>
      </c>
      <c r="K7" s="177"/>
    </row>
    <row r="8" spans="1:11" x14ac:dyDescent="0.2">
      <c r="B8" s="26" t="s">
        <v>162</v>
      </c>
      <c r="C8" s="26" t="s">
        <v>970</v>
      </c>
      <c r="D8" s="38" t="s">
        <v>507</v>
      </c>
      <c r="E8" s="222" t="s">
        <v>712</v>
      </c>
      <c r="H8" s="42" t="s">
        <v>1200</v>
      </c>
      <c r="I8" s="37" t="s">
        <v>1201</v>
      </c>
      <c r="J8" s="37">
        <v>3</v>
      </c>
      <c r="K8" s="177"/>
    </row>
    <row r="9" spans="1:11" x14ac:dyDescent="0.2">
      <c r="B9" s="26" t="s">
        <v>1200</v>
      </c>
      <c r="C9" s="26" t="s">
        <v>977</v>
      </c>
      <c r="D9" s="38" t="s">
        <v>722</v>
      </c>
      <c r="E9" s="222" t="s">
        <v>1202</v>
      </c>
      <c r="F9" s="222" t="s">
        <v>786</v>
      </c>
      <c r="G9" s="26" t="s">
        <v>1203</v>
      </c>
      <c r="H9" s="42" t="s">
        <v>1056</v>
      </c>
      <c r="I9" s="37" t="s">
        <v>1204</v>
      </c>
      <c r="J9" s="37">
        <v>1</v>
      </c>
      <c r="K9" s="177"/>
    </row>
    <row r="10" spans="1:11" x14ac:dyDescent="0.2">
      <c r="B10" s="26" t="s">
        <v>1056</v>
      </c>
      <c r="C10" s="26" t="s">
        <v>44</v>
      </c>
      <c r="D10" s="38" t="s">
        <v>507</v>
      </c>
      <c r="E10" s="222" t="s">
        <v>709</v>
      </c>
      <c r="H10" s="42" t="s">
        <v>162</v>
      </c>
      <c r="I10" s="37" t="s">
        <v>1205</v>
      </c>
      <c r="J10" s="37">
        <v>2</v>
      </c>
      <c r="K10" s="177"/>
    </row>
    <row r="11" spans="1:11" x14ac:dyDescent="0.2">
      <c r="A11" s="192"/>
      <c r="B11" s="177"/>
      <c r="C11" s="177"/>
      <c r="D11" s="192"/>
      <c r="E11" s="271"/>
      <c r="F11" s="271"/>
      <c r="G11" s="177"/>
      <c r="H11" s="270"/>
      <c r="I11" s="192"/>
      <c r="J11" s="192"/>
      <c r="K11" s="177"/>
    </row>
    <row r="12" spans="1:11" x14ac:dyDescent="0.2">
      <c r="A12" s="37">
        <v>2</v>
      </c>
      <c r="B12" s="26" t="s">
        <v>1206</v>
      </c>
      <c r="C12" s="26" t="s">
        <v>57</v>
      </c>
      <c r="D12" s="38" t="s">
        <v>507</v>
      </c>
      <c r="E12" s="222" t="s">
        <v>1207</v>
      </c>
      <c r="H12" s="42" t="s">
        <v>161</v>
      </c>
      <c r="I12" s="37" t="s">
        <v>1208</v>
      </c>
      <c r="J12" s="37">
        <v>3</v>
      </c>
      <c r="K12" s="177"/>
    </row>
    <row r="13" spans="1:11" x14ac:dyDescent="0.2">
      <c r="B13" s="26" t="s">
        <v>203</v>
      </c>
      <c r="C13" s="26" t="s">
        <v>968</v>
      </c>
      <c r="D13" s="38" t="s">
        <v>507</v>
      </c>
      <c r="E13" s="222" t="s">
        <v>1209</v>
      </c>
      <c r="H13" s="42" t="s">
        <v>273</v>
      </c>
      <c r="I13" s="37" t="s">
        <v>1074</v>
      </c>
      <c r="J13" s="37">
        <v>3</v>
      </c>
      <c r="K13" s="177"/>
    </row>
    <row r="14" spans="1:11" x14ac:dyDescent="0.2">
      <c r="B14" s="26" t="s">
        <v>164</v>
      </c>
      <c r="C14" s="26" t="s">
        <v>981</v>
      </c>
      <c r="D14" s="38" t="s">
        <v>723</v>
      </c>
      <c r="E14" s="222" t="s">
        <v>799</v>
      </c>
      <c r="F14" s="222" t="s">
        <v>790</v>
      </c>
      <c r="H14" s="42" t="s">
        <v>1198</v>
      </c>
      <c r="I14" s="37" t="s">
        <v>1210</v>
      </c>
      <c r="J14" s="37">
        <v>2</v>
      </c>
      <c r="K14" s="177"/>
    </row>
    <row r="15" spans="1:11" x14ac:dyDescent="0.2">
      <c r="B15" s="26" t="s">
        <v>1211</v>
      </c>
      <c r="C15" s="26" t="s">
        <v>966</v>
      </c>
      <c r="D15" s="38" t="s">
        <v>722</v>
      </c>
      <c r="E15" s="222" t="s">
        <v>1202</v>
      </c>
      <c r="F15" s="222" t="s">
        <v>786</v>
      </c>
      <c r="G15" s="26" t="s">
        <v>1203</v>
      </c>
      <c r="H15" s="42" t="s">
        <v>203</v>
      </c>
      <c r="I15" s="37" t="s">
        <v>1212</v>
      </c>
      <c r="J15" s="37">
        <v>1</v>
      </c>
      <c r="K15" s="177"/>
    </row>
    <row r="16" spans="1:11" x14ac:dyDescent="0.2">
      <c r="B16" s="26" t="s">
        <v>1034</v>
      </c>
      <c r="C16" s="26" t="s">
        <v>56</v>
      </c>
      <c r="D16" s="38" t="s">
        <v>507</v>
      </c>
      <c r="E16" s="222" t="s">
        <v>806</v>
      </c>
      <c r="H16" s="42" t="s">
        <v>1198</v>
      </c>
      <c r="I16" s="37" t="s">
        <v>1213</v>
      </c>
      <c r="J16" s="37">
        <v>1</v>
      </c>
      <c r="K16" s="177"/>
    </row>
    <row r="17" spans="1:11" x14ac:dyDescent="0.2">
      <c r="A17" s="192"/>
      <c r="B17" s="177"/>
      <c r="C17" s="177"/>
      <c r="D17" s="192"/>
      <c r="E17" s="271"/>
      <c r="F17" s="271"/>
      <c r="G17" s="177"/>
      <c r="H17" s="270"/>
      <c r="I17" s="192"/>
      <c r="J17" s="192"/>
      <c r="K17" s="177"/>
    </row>
    <row r="18" spans="1:11" x14ac:dyDescent="0.2">
      <c r="A18" s="37">
        <v>3</v>
      </c>
      <c r="B18" s="26" t="s">
        <v>1214</v>
      </c>
      <c r="C18" s="26" t="s">
        <v>985</v>
      </c>
      <c r="D18" s="38" t="s">
        <v>507</v>
      </c>
      <c r="E18" s="222" t="s">
        <v>712</v>
      </c>
      <c r="H18" s="42" t="s">
        <v>1034</v>
      </c>
      <c r="I18" s="37" t="s">
        <v>1215</v>
      </c>
      <c r="J18" s="37">
        <v>6</v>
      </c>
      <c r="K18" s="177"/>
    </row>
    <row r="19" spans="1:11" x14ac:dyDescent="0.2">
      <c r="B19" s="26" t="s">
        <v>163</v>
      </c>
      <c r="C19" s="26" t="s">
        <v>983</v>
      </c>
      <c r="D19" s="38" t="s">
        <v>722</v>
      </c>
      <c r="E19" s="222" t="s">
        <v>548</v>
      </c>
      <c r="F19" s="222" t="s">
        <v>788</v>
      </c>
      <c r="G19" s="26" t="s">
        <v>1196</v>
      </c>
      <c r="H19" s="42" t="s">
        <v>203</v>
      </c>
      <c r="I19" s="37" t="s">
        <v>1216</v>
      </c>
      <c r="J19" s="37">
        <v>1</v>
      </c>
      <c r="K19" s="177"/>
    </row>
    <row r="20" spans="1:11" x14ac:dyDescent="0.2">
      <c r="B20" s="26" t="s">
        <v>1042</v>
      </c>
      <c r="C20" s="26" t="s">
        <v>984</v>
      </c>
      <c r="D20" s="38" t="s">
        <v>723</v>
      </c>
      <c r="E20" s="222" t="s">
        <v>712</v>
      </c>
      <c r="F20" s="222" t="s">
        <v>790</v>
      </c>
      <c r="H20" s="42" t="s">
        <v>1065</v>
      </c>
      <c r="I20" s="37" t="s">
        <v>1217</v>
      </c>
      <c r="J20" s="37">
        <v>3</v>
      </c>
      <c r="K20" s="177"/>
    </row>
    <row r="21" spans="1:11" x14ac:dyDescent="0.2">
      <c r="A21" s="192"/>
      <c r="B21" s="177"/>
      <c r="C21" s="177"/>
      <c r="D21" s="192"/>
      <c r="E21" s="271"/>
      <c r="F21" s="271"/>
      <c r="G21" s="177"/>
      <c r="H21" s="270"/>
      <c r="I21" s="192"/>
      <c r="J21" s="192"/>
      <c r="K21" s="177"/>
    </row>
    <row r="22" spans="1:11" x14ac:dyDescent="0.2">
      <c r="A22" s="37">
        <v>4</v>
      </c>
      <c r="B22" s="26" t="s">
        <v>165</v>
      </c>
      <c r="C22" s="26" t="s">
        <v>988</v>
      </c>
      <c r="D22" s="38" t="s">
        <v>507</v>
      </c>
      <c r="E22" s="222" t="s">
        <v>1218</v>
      </c>
      <c r="H22" s="42" t="s">
        <v>1219</v>
      </c>
      <c r="I22" s="37" t="s">
        <v>1220</v>
      </c>
      <c r="J22" s="37">
        <v>9</v>
      </c>
      <c r="K22" s="177"/>
    </row>
    <row r="23" spans="1:11" x14ac:dyDescent="0.2">
      <c r="B23" s="26" t="s">
        <v>1219</v>
      </c>
      <c r="C23" s="26" t="s">
        <v>989</v>
      </c>
      <c r="D23" s="38" t="s">
        <v>722</v>
      </c>
      <c r="E23" s="222" t="s">
        <v>548</v>
      </c>
      <c r="F23" s="222" t="s">
        <v>786</v>
      </c>
      <c r="G23" s="26" t="s">
        <v>1203</v>
      </c>
      <c r="H23" s="42" t="s">
        <v>163</v>
      </c>
      <c r="I23" s="37" t="s">
        <v>1221</v>
      </c>
      <c r="J23" s="37">
        <v>2</v>
      </c>
      <c r="K23" s="177"/>
    </row>
    <row r="24" spans="1:11" x14ac:dyDescent="0.2">
      <c r="B24" s="26" t="s">
        <v>1222</v>
      </c>
      <c r="C24" s="26" t="s">
        <v>72</v>
      </c>
      <c r="D24" s="38" t="s">
        <v>507</v>
      </c>
      <c r="E24" s="222" t="s">
        <v>709</v>
      </c>
      <c r="H24" s="42" t="s">
        <v>161</v>
      </c>
      <c r="I24" s="37" t="s">
        <v>1161</v>
      </c>
      <c r="J24" s="37">
        <v>4</v>
      </c>
      <c r="K24" s="177"/>
    </row>
    <row r="25" spans="1:11" x14ac:dyDescent="0.2">
      <c r="A25" s="192"/>
      <c r="B25" s="177"/>
      <c r="C25" s="177"/>
      <c r="D25" s="192"/>
      <c r="E25" s="271"/>
      <c r="F25" s="271"/>
      <c r="G25" s="177"/>
      <c r="H25" s="270"/>
      <c r="I25" s="192"/>
      <c r="J25" s="192"/>
      <c r="K25" s="177"/>
    </row>
    <row r="26" spans="1:11" x14ac:dyDescent="0.2">
      <c r="A26" s="37">
        <v>6</v>
      </c>
      <c r="B26" s="26" t="s">
        <v>1047</v>
      </c>
      <c r="C26" s="26" t="s">
        <v>986</v>
      </c>
      <c r="D26" s="38" t="s">
        <v>507</v>
      </c>
      <c r="E26" s="222" t="s">
        <v>655</v>
      </c>
      <c r="H26" s="42" t="s">
        <v>164</v>
      </c>
      <c r="I26" s="37" t="s">
        <v>1223</v>
      </c>
      <c r="J26" s="37">
        <v>4</v>
      </c>
      <c r="K26" s="177"/>
    </row>
    <row r="27" spans="1:11" x14ac:dyDescent="0.2">
      <c r="B27" s="26" t="s">
        <v>201</v>
      </c>
      <c r="C27" s="26" t="s">
        <v>990</v>
      </c>
      <c r="D27" s="38" t="s">
        <v>507</v>
      </c>
      <c r="E27" s="222" t="s">
        <v>806</v>
      </c>
      <c r="H27" s="42" t="s">
        <v>161</v>
      </c>
      <c r="I27" s="37" t="s">
        <v>1224</v>
      </c>
      <c r="J27" s="37">
        <v>1</v>
      </c>
      <c r="K27" s="177"/>
    </row>
    <row r="28" spans="1:11" x14ac:dyDescent="0.2">
      <c r="A28" s="192"/>
      <c r="B28" s="177"/>
      <c r="C28" s="177"/>
      <c r="D28" s="192"/>
      <c r="E28" s="271"/>
      <c r="F28" s="271"/>
      <c r="G28" s="177"/>
      <c r="H28" s="270"/>
      <c r="I28" s="192"/>
      <c r="J28" s="192"/>
      <c r="K28" s="177"/>
    </row>
    <row r="29" spans="1:11" x14ac:dyDescent="0.2">
      <c r="A29" s="37">
        <v>7</v>
      </c>
      <c r="B29" s="26" t="s">
        <v>202</v>
      </c>
      <c r="C29" s="26" t="s">
        <v>992</v>
      </c>
      <c r="D29" s="38" t="s">
        <v>722</v>
      </c>
      <c r="E29" s="222" t="s">
        <v>799</v>
      </c>
      <c r="F29" s="222" t="s">
        <v>786</v>
      </c>
      <c r="H29" s="42" t="s">
        <v>164</v>
      </c>
      <c r="I29" s="37" t="s">
        <v>1225</v>
      </c>
      <c r="J29" s="37">
        <v>3</v>
      </c>
      <c r="K29" s="177"/>
    </row>
    <row r="30" spans="1:11" x14ac:dyDescent="0.2">
      <c r="A30" s="192"/>
      <c r="B30" s="177"/>
      <c r="C30" s="177"/>
      <c r="D30" s="192"/>
      <c r="E30" s="271"/>
      <c r="F30" s="271"/>
      <c r="G30" s="177"/>
      <c r="H30" s="270"/>
      <c r="I30" s="192"/>
      <c r="J30" s="192"/>
      <c r="K30" s="177"/>
    </row>
    <row r="31" spans="1:11" x14ac:dyDescent="0.2">
      <c r="A31" s="37">
        <v>8</v>
      </c>
      <c r="B31" s="26" t="s">
        <v>236</v>
      </c>
      <c r="C31" s="26" t="s">
        <v>994</v>
      </c>
      <c r="D31" s="38" t="s">
        <v>507</v>
      </c>
      <c r="E31" s="222" t="s">
        <v>709</v>
      </c>
      <c r="H31" s="42" t="s">
        <v>1056</v>
      </c>
      <c r="I31" s="37" t="s">
        <v>1226</v>
      </c>
      <c r="J31" s="37">
        <v>1</v>
      </c>
      <c r="K31" s="177"/>
    </row>
    <row r="32" spans="1:11" x14ac:dyDescent="0.2">
      <c r="A32" s="192"/>
      <c r="B32" s="177"/>
      <c r="C32" s="177"/>
      <c r="D32" s="192"/>
      <c r="E32" s="271"/>
      <c r="F32" s="271"/>
      <c r="G32" s="177"/>
      <c r="H32" s="270"/>
      <c r="I32" s="192"/>
      <c r="J32" s="192"/>
      <c r="K32" s="177"/>
    </row>
    <row r="33" spans="1:11" x14ac:dyDescent="0.2">
      <c r="A33" s="37">
        <v>11</v>
      </c>
      <c r="B33" s="26" t="s">
        <v>237</v>
      </c>
      <c r="C33" s="26" t="s">
        <v>996</v>
      </c>
      <c r="D33" s="272" t="s">
        <v>507</v>
      </c>
      <c r="E33" s="222" t="s">
        <v>909</v>
      </c>
      <c r="H33" s="42" t="s">
        <v>1047</v>
      </c>
      <c r="I33" s="37" t="s">
        <v>1227</v>
      </c>
      <c r="J33" s="37">
        <v>2</v>
      </c>
      <c r="K33" s="177"/>
    </row>
    <row r="34" spans="1:11" x14ac:dyDescent="0.2">
      <c r="B34" t="s">
        <v>1080</v>
      </c>
      <c r="C34" t="s">
        <v>997</v>
      </c>
      <c r="D34" s="272" t="s">
        <v>723</v>
      </c>
      <c r="E34" s="222" t="s">
        <v>909</v>
      </c>
      <c r="F34" s="222" t="s">
        <v>790</v>
      </c>
      <c r="H34" s="42" t="s">
        <v>1053</v>
      </c>
      <c r="I34" s="37" t="s">
        <v>1184</v>
      </c>
      <c r="J34" s="37">
        <v>1</v>
      </c>
      <c r="K34" s="177"/>
    </row>
    <row r="35" spans="1:11" x14ac:dyDescent="0.2">
      <c r="B35" s="26" t="s">
        <v>1053</v>
      </c>
      <c r="C35" s="26" t="s">
        <v>999</v>
      </c>
      <c r="D35" s="38" t="s">
        <v>722</v>
      </c>
      <c r="E35" s="222" t="s">
        <v>1202</v>
      </c>
      <c r="F35" s="222" t="s">
        <v>790</v>
      </c>
      <c r="H35" s="42" t="s">
        <v>1056</v>
      </c>
      <c r="I35" s="37" t="s">
        <v>1228</v>
      </c>
      <c r="J35" s="37">
        <v>2</v>
      </c>
      <c r="K35" s="177"/>
    </row>
    <row r="36" spans="1:11" x14ac:dyDescent="0.2">
      <c r="A36" s="192"/>
      <c r="B36" s="177"/>
      <c r="C36" s="177"/>
      <c r="D36" s="192"/>
      <c r="E36" s="271"/>
      <c r="F36" s="271"/>
      <c r="G36" s="177"/>
      <c r="H36" s="270"/>
      <c r="I36" s="192"/>
      <c r="J36" s="192"/>
      <c r="K36" s="177"/>
    </row>
    <row r="37" spans="1:11" x14ac:dyDescent="0.2">
      <c r="A37" s="37">
        <v>12</v>
      </c>
      <c r="B37" s="26" t="s">
        <v>1229</v>
      </c>
      <c r="C37" s="26" t="s">
        <v>88</v>
      </c>
      <c r="D37" s="38" t="s">
        <v>507</v>
      </c>
      <c r="E37" s="222" t="s">
        <v>1230</v>
      </c>
      <c r="H37" s="42" t="s">
        <v>161</v>
      </c>
      <c r="I37" s="37" t="s">
        <v>1231</v>
      </c>
      <c r="J37" s="37">
        <v>3</v>
      </c>
      <c r="K37" s="177"/>
    </row>
    <row r="38" spans="1:11" x14ac:dyDescent="0.2">
      <c r="A38" s="192"/>
      <c r="B38" s="177"/>
      <c r="C38" s="177"/>
      <c r="D38" s="192"/>
      <c r="E38" s="271"/>
      <c r="F38" s="271"/>
      <c r="G38" s="177"/>
      <c r="H38" s="270"/>
      <c r="I38" s="192"/>
      <c r="J38" s="192"/>
      <c r="K38" s="177"/>
    </row>
    <row r="39" spans="1:11" x14ac:dyDescent="0.2">
      <c r="A39" s="37">
        <v>13</v>
      </c>
      <c r="B39" s="26" t="s">
        <v>235</v>
      </c>
      <c r="C39" s="26" t="s">
        <v>1000</v>
      </c>
      <c r="D39" s="38" t="s">
        <v>722</v>
      </c>
      <c r="E39" s="222" t="s">
        <v>548</v>
      </c>
      <c r="F39" s="222" t="s">
        <v>788</v>
      </c>
      <c r="G39" s="26" t="s">
        <v>1196</v>
      </c>
      <c r="H39" s="42" t="s">
        <v>1053</v>
      </c>
      <c r="I39" s="37" t="s">
        <v>1232</v>
      </c>
      <c r="J39" s="37">
        <v>1</v>
      </c>
      <c r="K39" s="177"/>
    </row>
    <row r="40" spans="1:11" x14ac:dyDescent="0.2">
      <c r="A40" s="192"/>
      <c r="B40" s="177"/>
      <c r="C40" s="177"/>
      <c r="D40" s="192"/>
      <c r="E40" s="271"/>
      <c r="F40" s="271"/>
      <c r="G40" s="177"/>
      <c r="H40" s="270"/>
      <c r="I40" s="192"/>
      <c r="J40" s="192"/>
      <c r="K40" s="177"/>
    </row>
    <row r="41" spans="1:11" x14ac:dyDescent="0.2">
      <c r="A41" s="37">
        <v>16</v>
      </c>
      <c r="B41" s="26" t="s">
        <v>1105</v>
      </c>
      <c r="C41" s="26" t="s">
        <v>90</v>
      </c>
      <c r="D41" s="38" t="s">
        <v>507</v>
      </c>
      <c r="E41" s="222" t="s">
        <v>712</v>
      </c>
      <c r="H41" s="42" t="s">
        <v>1056</v>
      </c>
      <c r="I41" s="37" t="s">
        <v>1233</v>
      </c>
      <c r="J41" s="37">
        <v>1</v>
      </c>
      <c r="K41" s="177"/>
    </row>
    <row r="42" spans="1:11" x14ac:dyDescent="0.2">
      <c r="B42" t="s">
        <v>275</v>
      </c>
      <c r="C42" t="s">
        <v>1003</v>
      </c>
      <c r="D42" s="38" t="s">
        <v>507</v>
      </c>
      <c r="E42" s="222" t="s">
        <v>1218</v>
      </c>
      <c r="H42" s="42" t="s">
        <v>273</v>
      </c>
      <c r="I42" s="37" t="s">
        <v>1234</v>
      </c>
      <c r="J42" s="37">
        <v>9</v>
      </c>
      <c r="K42" s="177"/>
    </row>
    <row r="43" spans="1:11" x14ac:dyDescent="0.2">
      <c r="A43" s="192"/>
      <c r="B43" s="177"/>
      <c r="C43" s="177"/>
      <c r="D43" s="192"/>
      <c r="E43" s="271"/>
      <c r="F43" s="271"/>
      <c r="G43" s="177"/>
      <c r="H43" s="270"/>
      <c r="I43" s="192"/>
      <c r="J43" s="192"/>
      <c r="K43" s="177"/>
    </row>
    <row r="44" spans="1:11" x14ac:dyDescent="0.2">
      <c r="A44" s="37">
        <v>17</v>
      </c>
      <c r="B44" t="s">
        <v>311</v>
      </c>
      <c r="C44" t="s">
        <v>1004</v>
      </c>
      <c r="D44" s="38" t="s">
        <v>722</v>
      </c>
      <c r="E44" s="222" t="s">
        <v>909</v>
      </c>
      <c r="F44" s="118" t="s">
        <v>790</v>
      </c>
      <c r="H44" s="42" t="s">
        <v>1105</v>
      </c>
      <c r="I44" s="37" t="s">
        <v>1235</v>
      </c>
      <c r="J44" s="37">
        <v>2</v>
      </c>
      <c r="K44" s="177"/>
    </row>
    <row r="45" spans="1:11" x14ac:dyDescent="0.2">
      <c r="A45" s="192"/>
      <c r="B45" s="177"/>
      <c r="C45" s="177"/>
      <c r="D45" s="192"/>
      <c r="E45" s="271"/>
      <c r="F45" s="271"/>
      <c r="G45" s="177"/>
      <c r="H45" s="270"/>
      <c r="I45" s="192"/>
      <c r="J45" s="192"/>
      <c r="K45" s="177"/>
    </row>
    <row r="46" spans="1:11" x14ac:dyDescent="0.2">
      <c r="A46" s="37">
        <v>18</v>
      </c>
      <c r="B46" t="s">
        <v>274</v>
      </c>
      <c r="C46" t="s">
        <v>1006</v>
      </c>
      <c r="D46" s="37" t="s">
        <v>723</v>
      </c>
      <c r="E46" s="118" t="s">
        <v>806</v>
      </c>
      <c r="F46" s="118" t="s">
        <v>790</v>
      </c>
      <c r="H46" s="42" t="s">
        <v>235</v>
      </c>
      <c r="I46" s="37" t="s">
        <v>1236</v>
      </c>
      <c r="J46" s="37">
        <v>5</v>
      </c>
      <c r="K46" s="177"/>
    </row>
    <row r="47" spans="1:11" x14ac:dyDescent="0.2">
      <c r="A47" s="192"/>
      <c r="B47" s="177"/>
      <c r="C47" s="177"/>
      <c r="D47" s="192"/>
      <c r="E47" s="271"/>
      <c r="F47" s="271"/>
      <c r="G47" s="177"/>
      <c r="H47" s="270"/>
      <c r="I47" s="192"/>
      <c r="J47" s="192"/>
      <c r="K47" s="252"/>
    </row>
    <row r="48" spans="1:11" x14ac:dyDescent="0.2">
      <c r="A48" s="37">
        <v>21</v>
      </c>
      <c r="B48" s="26" t="s">
        <v>343</v>
      </c>
      <c r="C48" s="26" t="s">
        <v>1007</v>
      </c>
      <c r="D48" s="38" t="s">
        <v>507</v>
      </c>
      <c r="E48" s="222" t="s">
        <v>1237</v>
      </c>
      <c r="H48" s="41" t="s">
        <v>275</v>
      </c>
      <c r="I48" s="38" t="s">
        <v>1238</v>
      </c>
      <c r="J48" s="37">
        <v>2</v>
      </c>
      <c r="K48" s="252"/>
    </row>
    <row r="49" spans="1:11" x14ac:dyDescent="0.2">
      <c r="A49" s="262"/>
      <c r="B49" s="252"/>
      <c r="C49" s="252"/>
      <c r="D49" s="262"/>
      <c r="E49" s="273"/>
      <c r="F49" s="273"/>
      <c r="G49" s="252"/>
      <c r="H49" s="274"/>
      <c r="I49" s="262"/>
      <c r="J49" s="262"/>
      <c r="K49" s="252"/>
    </row>
    <row r="50" spans="1:11" x14ac:dyDescent="0.2">
      <c r="A50" s="37">
        <v>24</v>
      </c>
      <c r="B50" s="26" t="s">
        <v>1063</v>
      </c>
      <c r="C50" s="26" t="s">
        <v>1008</v>
      </c>
      <c r="D50" s="38" t="s">
        <v>507</v>
      </c>
      <c r="E50" s="222" t="s">
        <v>712</v>
      </c>
      <c r="H50" s="41" t="s">
        <v>273</v>
      </c>
      <c r="I50" s="38" t="s">
        <v>1094</v>
      </c>
      <c r="J50" s="37">
        <v>2</v>
      </c>
      <c r="K50" s="252"/>
    </row>
    <row r="51" spans="1:11" x14ac:dyDescent="0.2">
      <c r="A51" s="262"/>
      <c r="B51" s="252"/>
      <c r="C51" s="252"/>
      <c r="D51" s="262"/>
      <c r="E51" s="273"/>
      <c r="F51" s="273"/>
      <c r="G51" s="252"/>
      <c r="H51" s="274"/>
      <c r="I51" s="262"/>
      <c r="J51" s="262"/>
      <c r="K51" s="252"/>
    </row>
    <row r="52" spans="1:11" x14ac:dyDescent="0.2">
      <c r="A52" s="37">
        <v>25</v>
      </c>
      <c r="B52" s="26" t="s">
        <v>312</v>
      </c>
      <c r="C52" s="26" t="s">
        <v>1009</v>
      </c>
      <c r="D52" s="38" t="s">
        <v>723</v>
      </c>
      <c r="E52" s="222" t="s">
        <v>909</v>
      </c>
      <c r="F52" s="222" t="s">
        <v>810</v>
      </c>
      <c r="G52" s="26" t="s">
        <v>1196</v>
      </c>
      <c r="H52" s="41" t="s">
        <v>1080</v>
      </c>
      <c r="I52" s="38" t="s">
        <v>1239</v>
      </c>
      <c r="J52" s="37">
        <v>2</v>
      </c>
      <c r="K52" s="252"/>
    </row>
    <row r="53" spans="1:11" x14ac:dyDescent="0.2">
      <c r="A53" s="262"/>
      <c r="B53" s="252"/>
      <c r="C53" s="252"/>
      <c r="D53" s="262"/>
      <c r="E53" s="273"/>
      <c r="F53" s="273"/>
      <c r="G53" s="252"/>
      <c r="H53" s="274"/>
      <c r="I53" s="262"/>
      <c r="J53" s="262"/>
      <c r="K53" s="252"/>
    </row>
    <row r="54" spans="1:11" x14ac:dyDescent="0.2">
      <c r="A54" s="37">
        <v>27</v>
      </c>
      <c r="B54" s="26" t="s">
        <v>1177</v>
      </c>
      <c r="C54" s="26" t="s">
        <v>100</v>
      </c>
      <c r="D54" s="38" t="s">
        <v>723</v>
      </c>
      <c r="E54" s="222" t="s">
        <v>1240</v>
      </c>
      <c r="F54" s="222" t="s">
        <v>790</v>
      </c>
      <c r="H54" s="41" t="s">
        <v>1063</v>
      </c>
      <c r="I54" s="38" t="s">
        <v>1241</v>
      </c>
      <c r="J54" s="37">
        <v>4</v>
      </c>
      <c r="K54" s="252"/>
    </row>
    <row r="55" spans="1:11" x14ac:dyDescent="0.2">
      <c r="A55" s="262"/>
      <c r="B55" s="252"/>
      <c r="C55" s="252"/>
      <c r="D55" s="262"/>
      <c r="E55" s="273"/>
      <c r="F55" s="273"/>
      <c r="G55" s="252"/>
      <c r="H55" s="274"/>
      <c r="I55" s="262"/>
      <c r="J55" s="262"/>
      <c r="K55" s="252"/>
    </row>
    <row r="56" spans="1:11" x14ac:dyDescent="0.2">
      <c r="A56" s="37">
        <v>28</v>
      </c>
      <c r="B56" s="26" t="s">
        <v>1242</v>
      </c>
      <c r="C56" s="26" t="s">
        <v>101</v>
      </c>
      <c r="D56" s="38" t="s">
        <v>507</v>
      </c>
      <c r="E56" s="222" t="s">
        <v>1218</v>
      </c>
      <c r="H56" s="41" t="s">
        <v>273</v>
      </c>
      <c r="I56" s="38" t="s">
        <v>1174</v>
      </c>
      <c r="J56" s="37">
        <v>1</v>
      </c>
      <c r="K56" s="252"/>
    </row>
    <row r="57" spans="1:11" x14ac:dyDescent="0.2">
      <c r="A57" s="262"/>
      <c r="B57" s="252"/>
      <c r="C57" s="252"/>
      <c r="D57" s="262"/>
      <c r="E57" s="273"/>
      <c r="F57" s="273"/>
      <c r="G57" s="252"/>
      <c r="H57" s="274"/>
      <c r="I57" s="262"/>
      <c r="J57" s="262"/>
      <c r="K57" s="252"/>
    </row>
    <row r="58" spans="1:11" x14ac:dyDescent="0.2">
      <c r="A58" s="37">
        <v>31</v>
      </c>
      <c r="B58" s="26" t="s">
        <v>1243</v>
      </c>
      <c r="C58" s="26" t="s">
        <v>1010</v>
      </c>
      <c r="D58" s="38" t="s">
        <v>507</v>
      </c>
      <c r="E58" s="222" t="s">
        <v>709</v>
      </c>
      <c r="H58" s="41" t="s">
        <v>311</v>
      </c>
      <c r="I58" s="38" t="s">
        <v>1244</v>
      </c>
      <c r="J58" s="37">
        <v>1</v>
      </c>
      <c r="K58" s="252"/>
    </row>
    <row r="59" spans="1:11" x14ac:dyDescent="0.2">
      <c r="B59" t="s">
        <v>351</v>
      </c>
      <c r="C59" t="s">
        <v>1011</v>
      </c>
      <c r="D59" s="38" t="s">
        <v>723</v>
      </c>
      <c r="E59" s="222" t="s">
        <v>710</v>
      </c>
      <c r="F59" s="222" t="s">
        <v>810</v>
      </c>
      <c r="G59" s="26" t="s">
        <v>1196</v>
      </c>
      <c r="H59" s="41" t="s">
        <v>1245</v>
      </c>
      <c r="I59" s="38" t="s">
        <v>1246</v>
      </c>
      <c r="J59" s="37">
        <v>1</v>
      </c>
      <c r="K59" s="252"/>
    </row>
    <row r="60" spans="1:11" x14ac:dyDescent="0.2">
      <c r="B60" s="26" t="s">
        <v>1245</v>
      </c>
      <c r="C60" s="26" t="s">
        <v>103</v>
      </c>
      <c r="D60" s="38" t="s">
        <v>507</v>
      </c>
      <c r="E60" s="222" t="s">
        <v>712</v>
      </c>
      <c r="H60" s="41" t="s">
        <v>203</v>
      </c>
      <c r="I60" s="38" t="s">
        <v>1247</v>
      </c>
      <c r="J60" s="37">
        <v>2</v>
      </c>
      <c r="K60" s="252"/>
    </row>
    <row r="61" spans="1:11" x14ac:dyDescent="0.2">
      <c r="A61" s="262"/>
      <c r="B61" s="252"/>
      <c r="C61" s="252"/>
      <c r="D61" s="262"/>
      <c r="E61" s="273"/>
      <c r="F61" s="273"/>
      <c r="G61" s="252"/>
      <c r="H61" s="274"/>
      <c r="I61" s="262"/>
      <c r="J61" s="262"/>
      <c r="K61" s="252"/>
    </row>
    <row r="62" spans="1:11" x14ac:dyDescent="0.2">
      <c r="A62" s="37">
        <v>32</v>
      </c>
      <c r="B62" s="26" t="s">
        <v>1952</v>
      </c>
      <c r="C62" s="26" t="s">
        <v>1939</v>
      </c>
      <c r="D62" s="38" t="s">
        <v>722</v>
      </c>
      <c r="E62" s="222" t="s">
        <v>799</v>
      </c>
      <c r="F62" s="222" t="s">
        <v>790</v>
      </c>
      <c r="H62" s="41" t="s">
        <v>351</v>
      </c>
      <c r="I62" s="38" t="s">
        <v>1069</v>
      </c>
      <c r="J62" s="37">
        <v>1</v>
      </c>
      <c r="K62" s="252"/>
    </row>
    <row r="63" spans="1:11" x14ac:dyDescent="0.2">
      <c r="A63" s="262"/>
      <c r="B63" s="252"/>
      <c r="C63" s="252"/>
      <c r="D63" s="262"/>
      <c r="E63" s="273"/>
      <c r="F63" s="273"/>
      <c r="G63" s="252"/>
      <c r="H63" s="274"/>
      <c r="I63" s="262"/>
      <c r="J63" s="262"/>
      <c r="K63" s="252"/>
    </row>
  </sheetData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57"/>
  <sheetViews>
    <sheetView workbookViewId="0"/>
  </sheetViews>
  <sheetFormatPr defaultRowHeight="12.75" x14ac:dyDescent="0.2"/>
  <cols>
    <col min="1" max="1" width="5.7109375" customWidth="1"/>
    <col min="2" max="2" width="12.7109375" style="37" bestFit="1" customWidth="1"/>
    <col min="3" max="3" width="6.28515625" style="37" customWidth="1"/>
    <col min="4" max="4" width="15.140625" bestFit="1" customWidth="1"/>
    <col min="5" max="5" width="7.7109375" style="37" customWidth="1"/>
    <col min="6" max="6" width="5.7109375" customWidth="1"/>
    <col min="7" max="7" width="6.28515625" style="37" customWidth="1"/>
    <col min="8" max="8" width="15.140625" customWidth="1"/>
    <col min="9" max="9" width="7.7109375" style="37" customWidth="1"/>
    <col min="10" max="10" width="5.7109375" customWidth="1"/>
    <col min="11" max="11" width="6.28515625" style="37" customWidth="1"/>
    <col min="12" max="12" width="15.140625" customWidth="1"/>
    <col min="13" max="13" width="7.7109375" style="37" customWidth="1"/>
    <col min="14" max="14" width="5.7109375" customWidth="1"/>
    <col min="15" max="17" width="9.140625" style="37"/>
    <col min="18" max="18" width="3.7109375" customWidth="1"/>
  </cols>
  <sheetData>
    <row r="1" spans="1:18" s="277" customFormat="1" ht="21" thickBot="1" x14ac:dyDescent="0.35">
      <c r="A1" s="275"/>
      <c r="B1" s="275"/>
      <c r="C1" s="275" t="s">
        <v>1248</v>
      </c>
      <c r="D1" s="275"/>
      <c r="E1" s="275"/>
      <c r="F1" s="275"/>
      <c r="G1" s="275" t="s">
        <v>1249</v>
      </c>
      <c r="H1" s="275"/>
      <c r="I1" s="275"/>
      <c r="J1" s="275"/>
      <c r="K1" s="275" t="s">
        <v>1250</v>
      </c>
      <c r="L1" s="275"/>
      <c r="M1" s="275"/>
      <c r="N1" s="275"/>
      <c r="O1" s="275" t="s">
        <v>1251</v>
      </c>
      <c r="P1" s="276"/>
      <c r="Q1" s="276"/>
      <c r="R1" s="275"/>
    </row>
    <row r="2" spans="1:18" s="30" customFormat="1" ht="12" x14ac:dyDescent="0.2">
      <c r="A2" s="278"/>
      <c r="B2" s="279" t="s">
        <v>1101</v>
      </c>
      <c r="C2" s="251" t="s">
        <v>1032</v>
      </c>
      <c r="D2" s="30" t="s">
        <v>353</v>
      </c>
      <c r="E2" s="251" t="s">
        <v>354</v>
      </c>
      <c r="F2" s="278"/>
      <c r="G2" s="251" t="s">
        <v>1032</v>
      </c>
      <c r="H2" s="30" t="s">
        <v>353</v>
      </c>
      <c r="I2" s="251" t="s">
        <v>354</v>
      </c>
      <c r="J2" s="278"/>
      <c r="K2" s="251" t="s">
        <v>1032</v>
      </c>
      <c r="L2" s="30" t="s">
        <v>353</v>
      </c>
      <c r="M2" s="251" t="s">
        <v>354</v>
      </c>
      <c r="N2" s="278"/>
      <c r="O2" s="251" t="s">
        <v>354</v>
      </c>
      <c r="P2" s="251" t="s">
        <v>1101</v>
      </c>
      <c r="Q2" s="251" t="s">
        <v>1032</v>
      </c>
      <c r="R2" s="278"/>
    </row>
    <row r="3" spans="1:18" s="30" customFormat="1" ht="12" x14ac:dyDescent="0.2">
      <c r="A3" s="278"/>
      <c r="B3" s="280"/>
      <c r="C3" s="251"/>
      <c r="E3" s="251"/>
      <c r="F3" s="278"/>
      <c r="G3" s="251"/>
      <c r="I3" s="251"/>
      <c r="J3" s="278"/>
      <c r="K3" s="251"/>
      <c r="M3" s="251"/>
      <c r="N3" s="278"/>
      <c r="O3" s="251"/>
      <c r="P3" s="251"/>
      <c r="Q3" s="251"/>
      <c r="R3" s="278"/>
    </row>
    <row r="4" spans="1:18" s="30" customFormat="1" ht="12" x14ac:dyDescent="0.2">
      <c r="A4" s="278"/>
      <c r="B4" s="280">
        <v>1</v>
      </c>
      <c r="C4" s="251">
        <v>86</v>
      </c>
      <c r="D4" s="30" t="s">
        <v>360</v>
      </c>
      <c r="E4" s="251">
        <v>9</v>
      </c>
      <c r="F4" s="278"/>
      <c r="G4" s="251">
        <v>83</v>
      </c>
      <c r="H4" s="30" t="s">
        <v>385</v>
      </c>
      <c r="I4" s="251">
        <v>23</v>
      </c>
      <c r="J4" s="278"/>
      <c r="K4" s="251">
        <v>79</v>
      </c>
      <c r="L4" s="30" t="s">
        <v>407</v>
      </c>
      <c r="M4" s="251">
        <v>25</v>
      </c>
      <c r="N4" s="278"/>
      <c r="O4" s="251">
        <v>23</v>
      </c>
      <c r="P4" s="251">
        <v>1</v>
      </c>
      <c r="Q4" s="251">
        <v>641</v>
      </c>
      <c r="R4" s="278"/>
    </row>
    <row r="5" spans="1:18" s="30" customFormat="1" ht="12" x14ac:dyDescent="0.2">
      <c r="A5" s="278"/>
      <c r="B5" s="280"/>
      <c r="C5" s="251"/>
      <c r="E5" s="251"/>
      <c r="F5" s="278"/>
      <c r="G5" s="251"/>
      <c r="I5" s="251"/>
      <c r="J5" s="278"/>
      <c r="K5" s="251"/>
      <c r="M5" s="251"/>
      <c r="N5" s="278"/>
      <c r="O5" s="251">
        <v>30</v>
      </c>
      <c r="P5" s="251">
        <v>1</v>
      </c>
      <c r="Q5" s="251">
        <v>627</v>
      </c>
      <c r="R5" s="278"/>
    </row>
    <row r="6" spans="1:18" s="30" customFormat="1" ht="12" x14ac:dyDescent="0.2">
      <c r="A6" s="278"/>
      <c r="B6" s="280">
        <v>2</v>
      </c>
      <c r="C6" s="251">
        <v>93</v>
      </c>
      <c r="D6" s="30" t="s">
        <v>392</v>
      </c>
      <c r="E6" s="251">
        <v>22</v>
      </c>
      <c r="F6" s="278"/>
      <c r="G6" s="251">
        <v>82</v>
      </c>
      <c r="H6" s="5" t="s">
        <v>378</v>
      </c>
      <c r="I6" s="251">
        <v>33</v>
      </c>
      <c r="J6" s="278"/>
      <c r="K6" s="251">
        <v>76</v>
      </c>
      <c r="L6" s="5" t="s">
        <v>1953</v>
      </c>
      <c r="M6" s="251" t="s">
        <v>1954</v>
      </c>
      <c r="N6" s="278"/>
      <c r="O6" s="251">
        <v>31</v>
      </c>
      <c r="P6" s="251">
        <v>5</v>
      </c>
      <c r="Q6" s="251">
        <v>625</v>
      </c>
      <c r="R6" s="278"/>
    </row>
    <row r="7" spans="1:18" s="30" customFormat="1" ht="12" x14ac:dyDescent="0.2">
      <c r="A7" s="278"/>
      <c r="B7" s="280"/>
      <c r="C7" s="251"/>
      <c r="E7" s="251"/>
      <c r="F7" s="278"/>
      <c r="G7" s="251"/>
      <c r="I7" s="251"/>
      <c r="J7" s="278"/>
      <c r="K7" s="251"/>
      <c r="M7" s="251"/>
      <c r="N7" s="278"/>
      <c r="O7" s="251">
        <v>29</v>
      </c>
      <c r="P7" s="251">
        <v>5</v>
      </c>
      <c r="Q7" s="251">
        <v>616</v>
      </c>
      <c r="R7" s="278"/>
    </row>
    <row r="8" spans="1:18" s="30" customFormat="1" ht="12" x14ac:dyDescent="0.2">
      <c r="A8" s="278"/>
      <c r="B8" s="280">
        <v>3</v>
      </c>
      <c r="C8" s="251">
        <v>88</v>
      </c>
      <c r="D8" s="30" t="s">
        <v>393</v>
      </c>
      <c r="E8" s="251">
        <v>25</v>
      </c>
      <c r="F8" s="278"/>
      <c r="G8" s="251">
        <v>85</v>
      </c>
      <c r="H8" s="30" t="s">
        <v>360</v>
      </c>
      <c r="I8" s="251">
        <v>17</v>
      </c>
      <c r="J8" s="278"/>
      <c r="K8" s="251">
        <v>71</v>
      </c>
      <c r="L8" s="30" t="s">
        <v>394</v>
      </c>
      <c r="M8" s="251">
        <v>25</v>
      </c>
      <c r="N8" s="278"/>
      <c r="O8" s="251">
        <v>31</v>
      </c>
      <c r="P8" s="251">
        <v>2</v>
      </c>
      <c r="Q8" s="251">
        <v>609</v>
      </c>
      <c r="R8" s="278"/>
    </row>
    <row r="9" spans="1:18" s="30" customFormat="1" ht="12" x14ac:dyDescent="0.2">
      <c r="A9" s="278"/>
      <c r="B9" s="280"/>
      <c r="C9" s="251"/>
      <c r="E9" s="251"/>
      <c r="F9" s="278"/>
      <c r="G9" s="251"/>
      <c r="I9" s="251"/>
      <c r="J9" s="278"/>
      <c r="K9" s="251"/>
      <c r="M9" s="251"/>
      <c r="N9" s="278"/>
      <c r="O9" s="251">
        <v>34</v>
      </c>
      <c r="P9" s="251">
        <v>14</v>
      </c>
      <c r="Q9" s="251">
        <v>608</v>
      </c>
      <c r="R9" s="278"/>
    </row>
    <row r="10" spans="1:18" s="30" customFormat="1" ht="12" x14ac:dyDescent="0.2">
      <c r="A10" s="278"/>
      <c r="B10" s="280">
        <v>4</v>
      </c>
      <c r="C10" s="251">
        <v>87</v>
      </c>
      <c r="D10" s="30" t="s">
        <v>395</v>
      </c>
      <c r="E10" s="251">
        <v>33</v>
      </c>
      <c r="F10" s="278"/>
      <c r="G10" s="251">
        <v>83</v>
      </c>
      <c r="H10" s="30" t="s">
        <v>392</v>
      </c>
      <c r="I10" s="251">
        <v>31</v>
      </c>
      <c r="J10" s="278"/>
      <c r="K10" s="251">
        <v>80</v>
      </c>
      <c r="L10" s="30" t="s">
        <v>390</v>
      </c>
      <c r="M10" s="251">
        <v>29</v>
      </c>
      <c r="N10" s="278"/>
      <c r="O10" s="251">
        <v>22</v>
      </c>
      <c r="P10" s="251">
        <v>4</v>
      </c>
      <c r="Q10" s="251">
        <v>595</v>
      </c>
      <c r="R10" s="278"/>
    </row>
    <row r="11" spans="1:18" s="30" customFormat="1" ht="12" x14ac:dyDescent="0.2">
      <c r="A11" s="278"/>
      <c r="B11" s="280"/>
      <c r="C11" s="251"/>
      <c r="E11" s="251"/>
      <c r="F11" s="278"/>
      <c r="G11" s="251"/>
      <c r="I11" s="251"/>
      <c r="J11" s="278"/>
      <c r="K11" s="251"/>
      <c r="M11" s="251"/>
      <c r="N11" s="278"/>
      <c r="O11" s="251">
        <v>24</v>
      </c>
      <c r="P11" s="251">
        <v>8</v>
      </c>
      <c r="Q11" s="251">
        <v>595</v>
      </c>
      <c r="R11" s="278"/>
    </row>
    <row r="12" spans="1:18" s="30" customFormat="1" ht="12" x14ac:dyDescent="0.2">
      <c r="A12" s="278"/>
      <c r="B12" s="280">
        <v>5</v>
      </c>
      <c r="C12" s="251">
        <v>84</v>
      </c>
      <c r="D12" s="30" t="s">
        <v>392</v>
      </c>
      <c r="E12" s="251">
        <v>20</v>
      </c>
      <c r="F12" s="278"/>
      <c r="G12" s="251">
        <v>83</v>
      </c>
      <c r="H12" s="30" t="s">
        <v>385</v>
      </c>
      <c r="I12" s="251">
        <v>21</v>
      </c>
      <c r="J12" s="278"/>
      <c r="K12" s="251">
        <v>79</v>
      </c>
      <c r="L12" s="12" t="s">
        <v>1252</v>
      </c>
      <c r="M12" s="251" t="s">
        <v>1253</v>
      </c>
      <c r="N12" s="278"/>
      <c r="O12" s="251">
        <v>28</v>
      </c>
      <c r="P12" s="251">
        <v>11</v>
      </c>
      <c r="Q12" s="251">
        <v>595</v>
      </c>
      <c r="R12" s="278"/>
    </row>
    <row r="13" spans="1:18" s="30" customFormat="1" ht="12" x14ac:dyDescent="0.2">
      <c r="A13" s="278"/>
      <c r="B13" s="280"/>
      <c r="C13" s="251"/>
      <c r="E13" s="251"/>
      <c r="F13" s="278"/>
      <c r="G13" s="251"/>
      <c r="I13" s="251"/>
      <c r="J13" s="278"/>
      <c r="K13" s="251"/>
      <c r="M13" s="251"/>
      <c r="N13" s="278"/>
      <c r="O13" s="251">
        <v>10</v>
      </c>
      <c r="P13" s="251">
        <v>8</v>
      </c>
      <c r="Q13" s="251">
        <v>591</v>
      </c>
      <c r="R13" s="281"/>
    </row>
    <row r="14" spans="1:18" s="30" customFormat="1" ht="12" x14ac:dyDescent="0.2">
      <c r="A14" s="278"/>
      <c r="B14" s="280">
        <v>6</v>
      </c>
      <c r="C14" s="251">
        <v>86</v>
      </c>
      <c r="D14" s="30" t="s">
        <v>392</v>
      </c>
      <c r="E14" s="251">
        <v>24</v>
      </c>
      <c r="F14" s="278"/>
      <c r="G14" s="251">
        <v>79</v>
      </c>
      <c r="H14" s="30" t="s">
        <v>367</v>
      </c>
      <c r="I14" s="251">
        <v>6</v>
      </c>
      <c r="J14" s="278"/>
      <c r="K14" s="251">
        <v>77</v>
      </c>
      <c r="L14" s="5" t="s">
        <v>392</v>
      </c>
      <c r="M14" s="251">
        <v>17</v>
      </c>
      <c r="N14" s="278"/>
      <c r="O14" s="251">
        <v>28</v>
      </c>
      <c r="P14" s="251">
        <v>5</v>
      </c>
      <c r="Q14" s="251">
        <v>587</v>
      </c>
      <c r="R14" s="281"/>
    </row>
    <row r="15" spans="1:18" s="30" customFormat="1" ht="12" x14ac:dyDescent="0.2">
      <c r="A15" s="278"/>
      <c r="B15" s="280"/>
      <c r="C15" s="251"/>
      <c r="E15" s="251"/>
      <c r="F15" s="278"/>
      <c r="G15" s="251"/>
      <c r="I15" s="251"/>
      <c r="J15" s="278"/>
      <c r="K15" s="251"/>
      <c r="M15" s="251"/>
      <c r="N15" s="278"/>
      <c r="O15" s="251">
        <v>24</v>
      </c>
      <c r="P15" s="251">
        <v>14</v>
      </c>
      <c r="Q15" s="251">
        <v>585</v>
      </c>
      <c r="R15" s="281"/>
    </row>
    <row r="16" spans="1:18" s="30" customFormat="1" ht="12" x14ac:dyDescent="0.2">
      <c r="A16" s="278"/>
      <c r="B16" s="280">
        <v>7</v>
      </c>
      <c r="C16" s="251">
        <v>81</v>
      </c>
      <c r="D16" s="30" t="s">
        <v>390</v>
      </c>
      <c r="E16" s="251">
        <v>10</v>
      </c>
      <c r="F16" s="278"/>
      <c r="G16" s="251">
        <v>79</v>
      </c>
      <c r="H16" s="30" t="s">
        <v>397</v>
      </c>
      <c r="I16" s="251">
        <v>16</v>
      </c>
      <c r="J16" s="278"/>
      <c r="K16" s="251">
        <v>76</v>
      </c>
      <c r="L16" s="30" t="s">
        <v>397</v>
      </c>
      <c r="M16" s="251">
        <v>17</v>
      </c>
      <c r="N16" s="278"/>
      <c r="O16" s="251">
        <v>30</v>
      </c>
      <c r="P16" s="251">
        <v>2</v>
      </c>
      <c r="Q16" s="251">
        <v>585</v>
      </c>
      <c r="R16" s="281"/>
    </row>
    <row r="17" spans="1:18" s="30" customFormat="1" ht="12" x14ac:dyDescent="0.2">
      <c r="A17" s="278"/>
      <c r="B17" s="280"/>
      <c r="C17" s="251"/>
      <c r="E17" s="251"/>
      <c r="F17" s="278"/>
      <c r="G17" s="251"/>
      <c r="I17" s="251"/>
      <c r="J17" s="278"/>
      <c r="K17" s="251"/>
      <c r="M17" s="251"/>
      <c r="N17" s="278"/>
      <c r="O17" s="251">
        <v>28</v>
      </c>
      <c r="P17" s="251">
        <v>6</v>
      </c>
      <c r="Q17" s="251">
        <v>584</v>
      </c>
      <c r="R17" s="281"/>
    </row>
    <row r="18" spans="1:18" s="30" customFormat="1" ht="12" x14ac:dyDescent="0.2">
      <c r="A18" s="278"/>
      <c r="B18" s="280">
        <v>8</v>
      </c>
      <c r="C18" s="251">
        <v>86</v>
      </c>
      <c r="D18" s="30" t="s">
        <v>397</v>
      </c>
      <c r="E18" s="251">
        <v>14</v>
      </c>
      <c r="F18" s="278"/>
      <c r="G18" s="251">
        <v>81</v>
      </c>
      <c r="H18" s="30" t="s">
        <v>385</v>
      </c>
      <c r="I18" s="251">
        <v>32</v>
      </c>
      <c r="J18" s="278"/>
      <c r="K18" s="251">
        <v>73</v>
      </c>
      <c r="L18" s="2" t="s">
        <v>1254</v>
      </c>
      <c r="M18" s="19" t="s">
        <v>1255</v>
      </c>
      <c r="N18" s="278"/>
      <c r="O18" s="251">
        <v>14</v>
      </c>
      <c r="P18" s="251">
        <v>13</v>
      </c>
      <c r="Q18" s="251">
        <v>583</v>
      </c>
      <c r="R18" s="281"/>
    </row>
    <row r="19" spans="1:18" s="30" customFormat="1" ht="12" x14ac:dyDescent="0.2">
      <c r="A19" s="278"/>
      <c r="B19" s="280"/>
      <c r="C19" s="251"/>
      <c r="E19" s="251"/>
      <c r="F19" s="278"/>
      <c r="G19" s="251"/>
      <c r="I19" s="251"/>
      <c r="J19" s="278"/>
      <c r="K19" s="251"/>
      <c r="M19" s="251"/>
      <c r="N19" s="278"/>
      <c r="O19" s="251">
        <v>25</v>
      </c>
      <c r="P19" s="251">
        <v>9</v>
      </c>
      <c r="Q19" s="251">
        <v>582</v>
      </c>
      <c r="R19" s="281"/>
    </row>
    <row r="20" spans="1:18" s="30" customFormat="1" ht="12" x14ac:dyDescent="0.2">
      <c r="A20" s="278"/>
      <c r="B20" s="280">
        <v>9</v>
      </c>
      <c r="C20" s="251">
        <v>83</v>
      </c>
      <c r="D20" s="30" t="s">
        <v>378</v>
      </c>
      <c r="E20" s="251">
        <v>22</v>
      </c>
      <c r="F20" s="278"/>
      <c r="G20" s="251">
        <v>76</v>
      </c>
      <c r="H20" s="30" t="s">
        <v>392</v>
      </c>
      <c r="I20" s="251">
        <v>20</v>
      </c>
      <c r="J20" s="278"/>
      <c r="K20" s="251">
        <v>75</v>
      </c>
      <c r="L20" s="2" t="s">
        <v>1256</v>
      </c>
      <c r="M20" s="19" t="s">
        <v>1257</v>
      </c>
      <c r="N20" s="278"/>
      <c r="O20" s="251">
        <v>17</v>
      </c>
      <c r="P20" s="251">
        <v>9</v>
      </c>
      <c r="Q20" s="251">
        <v>579</v>
      </c>
      <c r="R20" s="281"/>
    </row>
    <row r="21" spans="1:18" s="30" customFormat="1" ht="12" x14ac:dyDescent="0.2">
      <c r="A21" s="278"/>
      <c r="B21" s="280"/>
      <c r="C21" s="251"/>
      <c r="E21" s="251"/>
      <c r="F21" s="278"/>
      <c r="G21" s="251"/>
      <c r="I21" s="251"/>
      <c r="J21" s="278"/>
      <c r="K21" s="251"/>
      <c r="M21" s="251"/>
      <c r="N21" s="278"/>
      <c r="O21" s="251">
        <v>21</v>
      </c>
      <c r="P21" s="251">
        <v>2</v>
      </c>
      <c r="Q21" s="251">
        <v>579</v>
      </c>
      <c r="R21" s="281"/>
    </row>
    <row r="22" spans="1:18" s="30" customFormat="1" ht="12" x14ac:dyDescent="0.2">
      <c r="A22" s="278"/>
      <c r="B22" s="280">
        <v>10</v>
      </c>
      <c r="C22" s="251">
        <v>83</v>
      </c>
      <c r="D22" s="30" t="s">
        <v>1258</v>
      </c>
      <c r="E22" s="251" t="s">
        <v>1259</v>
      </c>
      <c r="F22" s="278"/>
      <c r="G22" s="251"/>
      <c r="I22" s="251"/>
      <c r="J22" s="278"/>
      <c r="K22" s="251">
        <v>78</v>
      </c>
      <c r="L22" s="30" t="s">
        <v>366</v>
      </c>
      <c r="M22" s="251">
        <v>12</v>
      </c>
      <c r="N22" s="278"/>
      <c r="O22" s="251">
        <v>30</v>
      </c>
      <c r="P22" s="251">
        <v>3</v>
      </c>
      <c r="Q22" s="251">
        <v>579</v>
      </c>
      <c r="R22" s="281"/>
    </row>
    <row r="23" spans="1:18" s="30" customFormat="1" ht="12" x14ac:dyDescent="0.2">
      <c r="A23" s="278"/>
      <c r="B23" s="280"/>
      <c r="C23" s="251"/>
      <c r="E23" s="251"/>
      <c r="F23" s="278"/>
      <c r="G23" s="251"/>
      <c r="I23" s="251"/>
      <c r="J23" s="278"/>
      <c r="K23" s="251"/>
      <c r="M23" s="251"/>
      <c r="N23" s="278"/>
      <c r="O23" s="251">
        <v>21</v>
      </c>
      <c r="P23" s="251">
        <v>14</v>
      </c>
      <c r="Q23" s="251">
        <v>578</v>
      </c>
      <c r="R23" s="281"/>
    </row>
    <row r="24" spans="1:18" s="30" customFormat="1" ht="12" x14ac:dyDescent="0.2">
      <c r="A24" s="278"/>
      <c r="B24" s="280">
        <v>11</v>
      </c>
      <c r="C24" s="251">
        <v>87</v>
      </c>
      <c r="D24" s="30" t="s">
        <v>360</v>
      </c>
      <c r="E24" s="251">
        <v>31</v>
      </c>
      <c r="F24" s="278"/>
      <c r="G24" s="251">
        <v>81</v>
      </c>
      <c r="H24" s="30" t="s">
        <v>1260</v>
      </c>
      <c r="I24" s="30" t="s">
        <v>1261</v>
      </c>
      <c r="J24" s="278"/>
      <c r="K24" s="251"/>
      <c r="M24" s="251"/>
      <c r="N24" s="278"/>
      <c r="O24" s="251">
        <v>22</v>
      </c>
      <c r="P24" s="251">
        <v>6</v>
      </c>
      <c r="Q24" s="251">
        <v>578</v>
      </c>
      <c r="R24" s="281"/>
    </row>
    <row r="25" spans="1:18" s="30" customFormat="1" ht="12" x14ac:dyDescent="0.2">
      <c r="A25" s="278"/>
      <c r="B25" s="280"/>
      <c r="C25" s="251"/>
      <c r="E25" s="251"/>
      <c r="F25" s="278"/>
      <c r="G25" s="251"/>
      <c r="I25" s="251"/>
      <c r="J25" s="278"/>
      <c r="K25" s="251"/>
      <c r="M25" s="251"/>
      <c r="N25" s="278"/>
      <c r="O25" s="251">
        <v>31</v>
      </c>
      <c r="P25" s="251">
        <v>6</v>
      </c>
      <c r="Q25" s="251">
        <v>576</v>
      </c>
      <c r="R25" s="281"/>
    </row>
    <row r="26" spans="1:18" s="30" customFormat="1" ht="12" x14ac:dyDescent="0.2">
      <c r="A26" s="278"/>
      <c r="B26" s="280">
        <v>12</v>
      </c>
      <c r="C26" s="251">
        <v>88</v>
      </c>
      <c r="D26" s="30" t="s">
        <v>360</v>
      </c>
      <c r="E26" s="251">
        <v>14</v>
      </c>
      <c r="F26" s="278"/>
      <c r="G26" s="251">
        <v>86</v>
      </c>
      <c r="H26" s="30" t="s">
        <v>397</v>
      </c>
      <c r="I26" s="251">
        <v>14</v>
      </c>
      <c r="J26" s="278"/>
      <c r="K26" s="251">
        <v>79</v>
      </c>
      <c r="L26" s="30" t="s">
        <v>360</v>
      </c>
      <c r="M26" s="251">
        <v>16</v>
      </c>
      <c r="N26" s="278"/>
      <c r="O26" s="251">
        <v>31</v>
      </c>
      <c r="P26" s="251">
        <v>14</v>
      </c>
      <c r="Q26" s="251">
        <v>576</v>
      </c>
      <c r="R26" s="281"/>
    </row>
    <row r="27" spans="1:18" s="30" customFormat="1" ht="12" x14ac:dyDescent="0.2">
      <c r="A27" s="278"/>
      <c r="B27" s="280"/>
      <c r="C27" s="251"/>
      <c r="E27" s="251"/>
      <c r="F27" s="278"/>
      <c r="G27" s="251"/>
      <c r="I27" s="251"/>
      <c r="J27" s="278"/>
      <c r="K27" s="251"/>
      <c r="M27" s="251"/>
      <c r="N27" s="278"/>
      <c r="O27" s="251">
        <v>17</v>
      </c>
      <c r="P27" s="251">
        <v>14</v>
      </c>
      <c r="Q27" s="251">
        <v>575</v>
      </c>
      <c r="R27" s="281"/>
    </row>
    <row r="28" spans="1:18" s="30" customFormat="1" ht="12" x14ac:dyDescent="0.2">
      <c r="A28" s="278"/>
      <c r="B28" s="280">
        <v>13</v>
      </c>
      <c r="C28" s="251">
        <v>74</v>
      </c>
      <c r="D28" s="30" t="s">
        <v>390</v>
      </c>
      <c r="E28" s="251">
        <v>14</v>
      </c>
      <c r="F28" s="278"/>
      <c r="G28" s="251">
        <v>71</v>
      </c>
      <c r="H28" s="12" t="s">
        <v>1981</v>
      </c>
      <c r="I28" s="3" t="s">
        <v>1982</v>
      </c>
      <c r="J28" s="278"/>
      <c r="K28" s="251"/>
      <c r="M28" s="251"/>
      <c r="N28" s="278"/>
      <c r="O28" s="282"/>
      <c r="P28" s="282"/>
      <c r="Q28" s="283"/>
      <c r="R28" s="281"/>
    </row>
    <row r="29" spans="1:18" s="30" customFormat="1" ht="12" x14ac:dyDescent="0.2">
      <c r="A29" s="278"/>
      <c r="B29" s="280"/>
      <c r="C29" s="251"/>
      <c r="E29" s="251"/>
      <c r="F29" s="278"/>
      <c r="G29" s="251"/>
      <c r="I29" s="251"/>
      <c r="J29" s="278"/>
      <c r="K29" s="251"/>
      <c r="M29" s="251"/>
      <c r="N29" s="278"/>
      <c r="O29" s="251"/>
      <c r="P29" s="251"/>
      <c r="Q29" s="251"/>
    </row>
    <row r="30" spans="1:18" s="30" customFormat="1" ht="12" x14ac:dyDescent="0.2">
      <c r="A30" s="278"/>
      <c r="B30" s="280">
        <v>14</v>
      </c>
      <c r="C30" s="251">
        <v>83</v>
      </c>
      <c r="D30" s="30" t="s">
        <v>394</v>
      </c>
      <c r="E30" s="251">
        <v>24</v>
      </c>
      <c r="F30" s="278"/>
      <c r="G30" s="251">
        <v>82</v>
      </c>
      <c r="H30" s="30" t="s">
        <v>385</v>
      </c>
      <c r="I30" s="251">
        <v>16</v>
      </c>
      <c r="J30" s="278"/>
      <c r="K30" s="251">
        <v>81</v>
      </c>
      <c r="L30" s="30" t="s">
        <v>376</v>
      </c>
      <c r="M30" s="251">
        <v>8</v>
      </c>
      <c r="N30" s="278"/>
      <c r="O30" s="251"/>
      <c r="P30" s="251"/>
      <c r="Q30" s="251"/>
    </row>
    <row r="31" spans="1:18" s="30" customFormat="1" ht="12" x14ac:dyDescent="0.2">
      <c r="A31" s="278"/>
      <c r="B31" s="280"/>
      <c r="C31" s="251"/>
      <c r="E31" s="251"/>
      <c r="F31" s="278"/>
      <c r="G31" s="251"/>
      <c r="I31" s="251"/>
      <c r="J31" s="278"/>
      <c r="K31" s="251"/>
      <c r="M31" s="251"/>
      <c r="N31" s="278"/>
      <c r="O31" s="251"/>
      <c r="P31" s="251"/>
      <c r="Q31" s="251"/>
    </row>
    <row r="32" spans="1:18" s="30" customFormat="1" ht="12" x14ac:dyDescent="0.2">
      <c r="A32" s="278"/>
      <c r="B32" s="280" t="s">
        <v>723</v>
      </c>
      <c r="C32" s="251">
        <v>90</v>
      </c>
      <c r="D32" s="30" t="s">
        <v>394</v>
      </c>
      <c r="E32" s="251">
        <v>23</v>
      </c>
      <c r="F32" s="278"/>
      <c r="G32" s="251">
        <v>74</v>
      </c>
      <c r="H32" s="30" t="s">
        <v>1262</v>
      </c>
      <c r="I32" s="251" t="s">
        <v>1263</v>
      </c>
      <c r="J32" s="278"/>
      <c r="K32" s="251"/>
      <c r="M32" s="251"/>
      <c r="N32" s="278"/>
      <c r="O32" s="251"/>
      <c r="P32" s="251"/>
      <c r="Q32" s="251"/>
    </row>
    <row r="33" spans="1:18" s="30" customFormat="1" ht="12" x14ac:dyDescent="0.2">
      <c r="A33" s="278"/>
      <c r="B33" s="280"/>
      <c r="C33" s="251"/>
      <c r="E33" s="251"/>
      <c r="F33" s="278"/>
      <c r="G33" s="251"/>
      <c r="I33" s="251"/>
      <c r="J33" s="278"/>
      <c r="K33" s="251"/>
      <c r="M33" s="251"/>
      <c r="N33" s="278"/>
      <c r="O33" s="251"/>
      <c r="P33" s="251"/>
      <c r="Q33" s="251"/>
    </row>
    <row r="34" spans="1:18" s="30" customFormat="1" ht="12" x14ac:dyDescent="0.2">
      <c r="A34" s="278"/>
      <c r="B34" s="280" t="s">
        <v>945</v>
      </c>
      <c r="C34" s="251">
        <v>106</v>
      </c>
      <c r="D34" s="30" t="s">
        <v>385</v>
      </c>
      <c r="E34" s="251">
        <v>30</v>
      </c>
      <c r="F34" s="278"/>
      <c r="G34" s="251">
        <v>94</v>
      </c>
      <c r="H34" s="30" t="s">
        <v>387</v>
      </c>
      <c r="I34" s="251">
        <v>18</v>
      </c>
      <c r="J34" s="278"/>
      <c r="K34" s="251">
        <v>81</v>
      </c>
      <c r="L34" s="30" t="s">
        <v>2105</v>
      </c>
      <c r="M34" s="251" t="s">
        <v>2106</v>
      </c>
      <c r="N34" s="278"/>
      <c r="O34" s="251"/>
      <c r="P34" s="251"/>
      <c r="Q34" s="251"/>
    </row>
    <row r="35" spans="1:18" s="30" customFormat="1" ht="12" x14ac:dyDescent="0.2">
      <c r="A35" s="278"/>
      <c r="B35" s="280"/>
      <c r="C35" s="251"/>
      <c r="E35" s="251"/>
      <c r="F35" s="278"/>
      <c r="G35" s="251"/>
      <c r="I35" s="251"/>
      <c r="J35" s="278"/>
      <c r="K35" s="251"/>
      <c r="M35" s="251"/>
      <c r="N35" s="278"/>
      <c r="O35" s="251"/>
      <c r="P35" s="251"/>
      <c r="Q35" s="251"/>
    </row>
    <row r="36" spans="1:18" s="30" customFormat="1" thickBot="1" x14ac:dyDescent="0.25">
      <c r="A36" s="278"/>
      <c r="B36" s="284" t="s">
        <v>356</v>
      </c>
      <c r="C36" s="251">
        <v>88</v>
      </c>
      <c r="D36" s="30" t="s">
        <v>395</v>
      </c>
      <c r="E36" s="251">
        <v>33</v>
      </c>
      <c r="F36" s="278"/>
      <c r="G36" s="251">
        <v>80</v>
      </c>
      <c r="H36" s="30" t="s">
        <v>363</v>
      </c>
      <c r="I36" s="251">
        <v>30</v>
      </c>
      <c r="J36" s="278"/>
      <c r="K36" s="251">
        <v>70</v>
      </c>
      <c r="L36" s="30" t="s">
        <v>368</v>
      </c>
      <c r="M36" s="251">
        <v>8</v>
      </c>
      <c r="N36" s="278"/>
      <c r="O36" s="251"/>
      <c r="P36" s="251"/>
      <c r="Q36" s="251"/>
    </row>
    <row r="37" spans="1:18" s="30" customFormat="1" ht="12" x14ac:dyDescent="0.2">
      <c r="A37" s="278"/>
      <c r="B37" s="282"/>
      <c r="C37" s="282"/>
      <c r="D37" s="278"/>
      <c r="E37" s="282"/>
      <c r="F37" s="278"/>
      <c r="G37" s="282"/>
      <c r="H37" s="278"/>
      <c r="I37" s="282"/>
      <c r="J37" s="278"/>
      <c r="K37" s="282"/>
      <c r="L37" s="278"/>
      <c r="M37" s="282"/>
      <c r="N37" s="278"/>
      <c r="O37" s="251"/>
      <c r="P37" s="251"/>
      <c r="Q37" s="251"/>
    </row>
    <row r="38" spans="1:18" x14ac:dyDescent="0.2">
      <c r="O38" s="251"/>
      <c r="P38" s="251"/>
      <c r="Q38" s="251"/>
      <c r="R38" s="30"/>
    </row>
    <row r="39" spans="1:18" x14ac:dyDescent="0.2">
      <c r="O39" s="251"/>
      <c r="P39" s="251"/>
      <c r="Q39" s="251"/>
      <c r="R39" s="30"/>
    </row>
    <row r="40" spans="1:18" x14ac:dyDescent="0.2">
      <c r="O40" s="251"/>
      <c r="P40" s="251"/>
      <c r="Q40" s="251"/>
      <c r="R40" s="30"/>
    </row>
    <row r="41" spans="1:18" x14ac:dyDescent="0.2">
      <c r="O41" s="251"/>
      <c r="P41" s="251"/>
      <c r="Q41" s="251"/>
      <c r="R41" s="30"/>
    </row>
    <row r="42" spans="1:18" x14ac:dyDescent="0.2">
      <c r="O42" s="251"/>
      <c r="P42" s="251"/>
      <c r="Q42" s="251"/>
      <c r="R42" s="30"/>
    </row>
    <row r="43" spans="1:18" x14ac:dyDescent="0.2">
      <c r="O43" s="251"/>
      <c r="P43" s="251"/>
      <c r="Q43" s="251"/>
      <c r="R43" s="30"/>
    </row>
    <row r="44" spans="1:18" x14ac:dyDescent="0.2">
      <c r="O44" s="251"/>
      <c r="P44" s="251"/>
      <c r="Q44" s="251"/>
      <c r="R44" s="30"/>
    </row>
    <row r="45" spans="1:18" x14ac:dyDescent="0.2">
      <c r="O45" s="251"/>
      <c r="P45" s="251"/>
      <c r="Q45" s="251"/>
      <c r="R45" s="30"/>
    </row>
    <row r="46" spans="1:18" x14ac:dyDescent="0.2">
      <c r="O46" s="251"/>
      <c r="P46" s="251"/>
      <c r="Q46" s="251"/>
      <c r="R46" s="30"/>
    </row>
    <row r="47" spans="1:18" x14ac:dyDescent="0.2">
      <c r="O47" s="251"/>
      <c r="P47" s="251"/>
      <c r="Q47" s="251"/>
      <c r="R47" s="30"/>
    </row>
    <row r="48" spans="1:18" x14ac:dyDescent="0.2">
      <c r="O48" s="251"/>
      <c r="P48" s="251"/>
      <c r="Q48" s="251"/>
      <c r="R48" s="30"/>
    </row>
    <row r="49" spans="15:18" x14ac:dyDescent="0.2">
      <c r="O49" s="251"/>
      <c r="P49" s="251"/>
      <c r="Q49" s="251"/>
      <c r="R49" s="30"/>
    </row>
    <row r="50" spans="15:18" x14ac:dyDescent="0.2">
      <c r="O50" s="251"/>
      <c r="P50" s="251"/>
      <c r="Q50" s="251"/>
      <c r="R50" s="30"/>
    </row>
    <row r="51" spans="15:18" x14ac:dyDescent="0.2">
      <c r="O51" s="251"/>
      <c r="P51" s="251"/>
      <c r="Q51" s="251"/>
      <c r="R51" s="30"/>
    </row>
    <row r="52" spans="15:18" x14ac:dyDescent="0.2">
      <c r="O52" s="251"/>
      <c r="P52" s="251"/>
      <c r="Q52" s="251"/>
      <c r="R52" s="30"/>
    </row>
    <row r="53" spans="15:18" x14ac:dyDescent="0.2">
      <c r="O53" s="251"/>
      <c r="P53" s="251"/>
      <c r="Q53" s="251"/>
      <c r="R53" s="30"/>
    </row>
    <row r="54" spans="15:18" x14ac:dyDescent="0.2">
      <c r="O54" s="251"/>
      <c r="P54" s="251"/>
      <c r="Q54" s="251"/>
      <c r="R54" s="30"/>
    </row>
    <row r="55" spans="15:18" x14ac:dyDescent="0.2">
      <c r="O55" s="251"/>
      <c r="P55" s="251"/>
      <c r="Q55" s="251"/>
      <c r="R55" s="30"/>
    </row>
    <row r="56" spans="15:18" x14ac:dyDescent="0.2">
      <c r="O56" s="251"/>
      <c r="P56" s="251"/>
      <c r="Q56" s="251"/>
      <c r="R56" s="30"/>
    </row>
    <row r="57" spans="15:18" x14ac:dyDescent="0.2">
      <c r="R57" s="30"/>
    </row>
  </sheetData>
  <sortState xmlns:xlrd2="http://schemas.microsoft.com/office/spreadsheetml/2017/richdata2" ref="O4:Q27">
    <sortCondition descending="1" ref="Q4:Q27"/>
    <sortCondition ref="O4:O27"/>
    <sortCondition ref="P4:P27"/>
  </sortState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57"/>
  <sheetViews>
    <sheetView zoomScaleNormal="100" workbookViewId="0"/>
  </sheetViews>
  <sheetFormatPr defaultRowHeight="12.75" x14ac:dyDescent="0.2"/>
  <cols>
    <col min="1" max="1" width="2.7109375" customWidth="1"/>
    <col min="2" max="2" width="3.7109375" style="37" customWidth="1"/>
    <col min="3" max="3" width="11.7109375" style="151" customWidth="1"/>
    <col min="4" max="4" width="4.140625" style="37" bestFit="1" customWidth="1"/>
    <col min="5" max="5" width="11.7109375" customWidth="1"/>
    <col min="6" max="6" width="3.7109375" style="37" customWidth="1"/>
    <col min="7" max="7" width="2.7109375" customWidth="1"/>
    <col min="8" max="8" width="3.7109375" style="37" customWidth="1"/>
    <col min="9" max="9" width="11.7109375" style="151" customWidth="1"/>
    <col min="10" max="10" width="4.140625" style="37" bestFit="1" customWidth="1"/>
    <col min="11" max="11" width="11.7109375" customWidth="1"/>
    <col min="12" max="12" width="3.7109375" style="37" customWidth="1"/>
    <col min="13" max="13" width="2.7109375" customWidth="1"/>
    <col min="14" max="14" width="3.7109375" style="37" customWidth="1"/>
    <col min="15" max="15" width="11.7109375" style="151" customWidth="1"/>
    <col min="16" max="16" width="4.140625" style="37" bestFit="1" customWidth="1"/>
    <col min="17" max="17" width="11.7109375" customWidth="1"/>
    <col min="18" max="18" width="3.7109375" style="37" customWidth="1"/>
    <col min="19" max="19" width="2.7109375" customWidth="1"/>
    <col min="20" max="20" width="9.140625" style="5"/>
  </cols>
  <sheetData>
    <row r="1" spans="1:20" s="203" customFormat="1" ht="15" customHeight="1" x14ac:dyDescent="0.2">
      <c r="A1" s="167"/>
      <c r="B1" s="167" t="s">
        <v>114</v>
      </c>
      <c r="C1" s="167"/>
      <c r="D1" s="169"/>
      <c r="E1" s="167"/>
      <c r="F1" s="167"/>
      <c r="G1" s="167"/>
      <c r="H1" s="167" t="s">
        <v>115</v>
      </c>
      <c r="I1" s="167"/>
      <c r="J1" s="169"/>
      <c r="K1" s="167"/>
      <c r="L1" s="167"/>
      <c r="M1" s="167"/>
      <c r="N1" s="167" t="s">
        <v>116</v>
      </c>
      <c r="O1" s="167"/>
      <c r="P1" s="169"/>
      <c r="Q1" s="167"/>
      <c r="R1" s="167"/>
      <c r="S1" s="167"/>
      <c r="T1" s="72"/>
    </row>
    <row r="2" spans="1:20" s="5" customFormat="1" ht="12.75" customHeight="1" x14ac:dyDescent="0.2">
      <c r="A2" s="173"/>
      <c r="B2" s="19"/>
      <c r="C2" s="73" t="s">
        <v>1264</v>
      </c>
      <c r="D2" s="19"/>
      <c r="F2" s="19"/>
      <c r="G2" s="173"/>
      <c r="H2" s="19"/>
      <c r="I2" s="73" t="s">
        <v>1265</v>
      </c>
      <c r="J2" s="19"/>
      <c r="L2" s="19"/>
      <c r="M2" s="173"/>
      <c r="N2" s="19"/>
      <c r="O2" s="73"/>
      <c r="P2" s="19"/>
      <c r="R2" s="19"/>
      <c r="S2" s="173"/>
      <c r="T2" s="285" t="s">
        <v>1266</v>
      </c>
    </row>
    <row r="3" spans="1:20" s="5" customFormat="1" ht="12.75" customHeight="1" x14ac:dyDescent="0.2">
      <c r="A3" s="173"/>
      <c r="B3" s="19">
        <v>56</v>
      </c>
      <c r="C3" s="286" t="s">
        <v>360</v>
      </c>
      <c r="D3" s="19" t="s">
        <v>946</v>
      </c>
      <c r="E3" s="5" t="s">
        <v>364</v>
      </c>
      <c r="F3" s="19">
        <v>33</v>
      </c>
      <c r="G3" s="173"/>
      <c r="H3" s="19">
        <v>42</v>
      </c>
      <c r="I3" s="286" t="s">
        <v>364</v>
      </c>
      <c r="J3" s="19" t="s">
        <v>946</v>
      </c>
      <c r="K3" s="5" t="s">
        <v>370</v>
      </c>
      <c r="L3" s="19">
        <v>35</v>
      </c>
      <c r="M3" s="173"/>
      <c r="N3" s="19"/>
      <c r="O3" s="73"/>
      <c r="P3" s="19"/>
      <c r="R3" s="19"/>
      <c r="S3" s="173"/>
      <c r="T3" s="179"/>
    </row>
    <row r="4" spans="1:20" s="5" customFormat="1" ht="12.75" customHeight="1" x14ac:dyDescent="0.2">
      <c r="A4" s="173"/>
      <c r="B4" s="19"/>
      <c r="C4" s="73"/>
      <c r="D4" s="19"/>
      <c r="F4" s="19"/>
      <c r="G4" s="173"/>
      <c r="H4" s="19"/>
      <c r="I4" s="73"/>
      <c r="J4" s="19"/>
      <c r="L4" s="19"/>
      <c r="M4" s="173"/>
      <c r="N4" s="19"/>
      <c r="O4" s="73"/>
      <c r="P4" s="19"/>
      <c r="R4" s="19"/>
      <c r="S4" s="173"/>
      <c r="T4" s="205"/>
    </row>
    <row r="5" spans="1:20" s="5" customFormat="1" ht="12.75" customHeight="1" x14ac:dyDescent="0.2">
      <c r="A5" s="173"/>
      <c r="B5" s="19"/>
      <c r="C5" s="73" t="s">
        <v>1267</v>
      </c>
      <c r="D5" s="19"/>
      <c r="F5" s="19"/>
      <c r="G5" s="173"/>
      <c r="H5" s="19"/>
      <c r="I5" s="73"/>
      <c r="J5" s="19"/>
      <c r="L5" s="19"/>
      <c r="M5" s="173"/>
      <c r="N5" s="19"/>
      <c r="O5" s="73"/>
      <c r="P5" s="19"/>
      <c r="R5" s="19"/>
      <c r="S5" s="173"/>
    </row>
    <row r="6" spans="1:20" s="5" customFormat="1" ht="12.75" customHeight="1" x14ac:dyDescent="0.2">
      <c r="A6" s="173"/>
      <c r="B6" s="19">
        <v>32</v>
      </c>
      <c r="C6" s="73" t="s">
        <v>412</v>
      </c>
      <c r="D6" s="19" t="s">
        <v>946</v>
      </c>
      <c r="E6" s="287" t="s">
        <v>360</v>
      </c>
      <c r="F6" s="19">
        <v>42</v>
      </c>
      <c r="G6" s="173"/>
      <c r="H6" s="19"/>
      <c r="I6" s="73"/>
      <c r="J6" s="19"/>
      <c r="L6" s="19"/>
      <c r="M6" s="173"/>
      <c r="N6" s="19"/>
      <c r="O6" s="73"/>
      <c r="P6" s="19"/>
      <c r="R6" s="19"/>
      <c r="S6" s="173"/>
    </row>
    <row r="7" spans="1:20" s="203" customFormat="1" ht="15" customHeight="1" x14ac:dyDescent="0.2">
      <c r="A7" s="167"/>
      <c r="B7" s="167" t="s">
        <v>117</v>
      </c>
      <c r="C7" s="167"/>
      <c r="D7" s="169"/>
      <c r="E7" s="167"/>
      <c r="F7" s="167"/>
      <c r="G7" s="167"/>
      <c r="H7" s="167" t="s">
        <v>118</v>
      </c>
      <c r="I7" s="167"/>
      <c r="J7" s="169"/>
      <c r="K7" s="167"/>
      <c r="L7" s="167"/>
      <c r="M7" s="167"/>
      <c r="N7" s="167" t="s">
        <v>166</v>
      </c>
      <c r="O7" s="167"/>
      <c r="P7" s="169"/>
      <c r="Q7" s="167"/>
      <c r="R7" s="167"/>
      <c r="S7" s="167"/>
    </row>
    <row r="8" spans="1:20" s="5" customFormat="1" ht="12.75" customHeight="1" x14ac:dyDescent="0.2">
      <c r="A8" s="173"/>
      <c r="B8" s="19"/>
      <c r="C8" s="73"/>
      <c r="D8" s="19"/>
      <c r="F8" s="19"/>
      <c r="G8" s="173"/>
      <c r="H8" s="19"/>
      <c r="I8" s="73" t="s">
        <v>1265</v>
      </c>
      <c r="J8" s="19"/>
      <c r="L8" s="19"/>
      <c r="M8" s="173"/>
      <c r="N8" s="19"/>
      <c r="O8" s="73" t="s">
        <v>1267</v>
      </c>
      <c r="P8" s="19"/>
      <c r="R8" s="19"/>
      <c r="S8" s="173"/>
    </row>
    <row r="9" spans="1:20" s="5" customFormat="1" ht="12.75" customHeight="1" x14ac:dyDescent="0.2">
      <c r="A9" s="173"/>
      <c r="B9" s="19"/>
      <c r="C9" s="73"/>
      <c r="D9" s="19"/>
      <c r="F9" s="19"/>
      <c r="G9" s="173"/>
      <c r="H9" s="19">
        <v>67</v>
      </c>
      <c r="I9" s="286" t="s">
        <v>370</v>
      </c>
      <c r="J9" s="19" t="s">
        <v>946</v>
      </c>
      <c r="K9" s="5" t="s">
        <v>390</v>
      </c>
      <c r="L9" s="19">
        <v>61</v>
      </c>
      <c r="M9" s="173"/>
      <c r="N9" s="19">
        <v>50</v>
      </c>
      <c r="O9" s="286" t="s">
        <v>390</v>
      </c>
      <c r="P9" s="19" t="s">
        <v>946</v>
      </c>
      <c r="Q9" s="5" t="s">
        <v>368</v>
      </c>
      <c r="R9" s="19">
        <v>48</v>
      </c>
      <c r="S9" s="173"/>
    </row>
    <row r="10" spans="1:20" s="5" customFormat="1" ht="15" customHeight="1" x14ac:dyDescent="0.2">
      <c r="A10" s="173"/>
      <c r="B10" s="167" t="s">
        <v>167</v>
      </c>
      <c r="C10" s="168"/>
      <c r="D10" s="169"/>
      <c r="E10" s="166"/>
      <c r="F10" s="169"/>
      <c r="G10" s="166"/>
      <c r="H10" s="167" t="s">
        <v>168</v>
      </c>
      <c r="I10" s="168"/>
      <c r="J10" s="169"/>
      <c r="K10" s="166"/>
      <c r="L10" s="169"/>
      <c r="M10" s="166"/>
      <c r="N10" s="167" t="s">
        <v>169</v>
      </c>
      <c r="O10" s="200"/>
      <c r="P10" s="199"/>
      <c r="Q10" s="173"/>
      <c r="R10" s="199"/>
      <c r="S10" s="173"/>
    </row>
    <row r="11" spans="1:20" s="5" customFormat="1" ht="12.75" customHeight="1" x14ac:dyDescent="0.2">
      <c r="A11" s="173"/>
      <c r="B11" s="19"/>
      <c r="C11" s="73" t="s">
        <v>1268</v>
      </c>
      <c r="F11" s="19"/>
      <c r="G11" s="173"/>
      <c r="H11" s="19"/>
      <c r="I11" s="73" t="s">
        <v>1265</v>
      </c>
      <c r="L11" s="19"/>
      <c r="M11" s="173"/>
      <c r="N11" s="19"/>
      <c r="O11" s="73"/>
      <c r="P11" s="19"/>
      <c r="R11" s="19"/>
      <c r="S11" s="173"/>
    </row>
    <row r="12" spans="1:20" s="5" customFormat="1" ht="12.75" customHeight="1" x14ac:dyDescent="0.2">
      <c r="A12" s="173"/>
      <c r="B12" s="19">
        <v>50</v>
      </c>
      <c r="C12" s="286" t="s">
        <v>370</v>
      </c>
      <c r="D12" s="19" t="s">
        <v>946</v>
      </c>
      <c r="E12" s="5" t="s">
        <v>373</v>
      </c>
      <c r="F12" s="19">
        <v>46</v>
      </c>
      <c r="G12" s="173"/>
      <c r="H12" s="19">
        <v>48</v>
      </c>
      <c r="I12" s="73" t="s">
        <v>366</v>
      </c>
      <c r="J12" s="19" t="s">
        <v>946</v>
      </c>
      <c r="K12" s="287" t="s">
        <v>1269</v>
      </c>
      <c r="L12" s="19">
        <v>68</v>
      </c>
      <c r="M12" s="173"/>
      <c r="N12" s="19"/>
      <c r="O12" s="73"/>
      <c r="P12" s="19"/>
      <c r="R12" s="19"/>
      <c r="S12" s="173"/>
    </row>
    <row r="13" spans="1:20" s="5" customFormat="1" ht="12.75" customHeight="1" x14ac:dyDescent="0.2">
      <c r="A13" s="173"/>
      <c r="B13" s="19"/>
      <c r="C13" s="73"/>
      <c r="D13" s="19"/>
      <c r="F13" s="19"/>
      <c r="G13" s="173"/>
      <c r="H13" s="19"/>
      <c r="I13" s="73"/>
      <c r="J13" s="19"/>
      <c r="L13" s="19"/>
      <c r="M13" s="173"/>
      <c r="N13" s="19"/>
      <c r="O13" s="73"/>
      <c r="P13" s="19"/>
      <c r="R13" s="19"/>
      <c r="S13" s="173"/>
    </row>
    <row r="14" spans="1:20" s="5" customFormat="1" ht="12.75" customHeight="1" x14ac:dyDescent="0.2">
      <c r="A14" s="173"/>
      <c r="B14" s="19"/>
      <c r="C14" s="73" t="s">
        <v>1270</v>
      </c>
      <c r="D14" s="19"/>
      <c r="F14" s="19"/>
      <c r="G14" s="173"/>
      <c r="H14" s="19"/>
      <c r="I14" s="73"/>
      <c r="J14" s="19"/>
      <c r="L14" s="19"/>
      <c r="M14" s="173"/>
      <c r="N14" s="19"/>
      <c r="O14" s="73"/>
      <c r="P14" s="19"/>
      <c r="R14" s="19"/>
      <c r="S14" s="173"/>
    </row>
    <row r="15" spans="1:20" s="5" customFormat="1" ht="12.75" customHeight="1" x14ac:dyDescent="0.2">
      <c r="A15" s="173"/>
      <c r="B15" s="19">
        <v>66</v>
      </c>
      <c r="C15" s="286" t="s">
        <v>367</v>
      </c>
      <c r="D15" s="19" t="s">
        <v>946</v>
      </c>
      <c r="E15" s="5" t="s">
        <v>373</v>
      </c>
      <c r="F15" s="19">
        <v>63</v>
      </c>
      <c r="G15" s="173"/>
      <c r="H15" s="19"/>
      <c r="I15" s="73"/>
      <c r="J15" s="19"/>
      <c r="L15" s="19"/>
      <c r="M15" s="173"/>
      <c r="N15" s="19"/>
      <c r="O15" s="73"/>
      <c r="P15" s="19"/>
      <c r="R15" s="19"/>
      <c r="S15" s="173"/>
    </row>
    <row r="16" spans="1:20" s="5" customFormat="1" ht="15" customHeight="1" x14ac:dyDescent="0.2">
      <c r="A16" s="173"/>
      <c r="B16" s="167" t="s">
        <v>170</v>
      </c>
      <c r="C16" s="200"/>
      <c r="D16" s="199"/>
      <c r="E16" s="173"/>
      <c r="F16" s="199"/>
      <c r="G16" s="173"/>
      <c r="H16" s="167" t="s">
        <v>204</v>
      </c>
      <c r="I16" s="200"/>
      <c r="J16" s="199"/>
      <c r="K16" s="173"/>
      <c r="L16" s="199"/>
      <c r="M16" s="173"/>
      <c r="N16" s="167" t="s">
        <v>205</v>
      </c>
      <c r="O16" s="200"/>
      <c r="P16" s="199"/>
      <c r="Q16" s="173"/>
      <c r="R16" s="199"/>
      <c r="S16" s="173"/>
    </row>
    <row r="17" spans="1:19" s="5" customFormat="1" ht="12.75" customHeight="1" x14ac:dyDescent="0.2">
      <c r="A17" s="173"/>
      <c r="B17" s="19"/>
      <c r="C17" s="73" t="s">
        <v>1271</v>
      </c>
      <c r="D17" s="19"/>
      <c r="F17" s="19"/>
      <c r="G17" s="173"/>
      <c r="H17" s="19"/>
      <c r="I17" s="73" t="s">
        <v>1270</v>
      </c>
      <c r="J17" s="19"/>
      <c r="L17" s="19"/>
      <c r="M17" s="173"/>
      <c r="N17" s="19"/>
      <c r="O17" s="73" t="s">
        <v>1264</v>
      </c>
      <c r="P17" s="19"/>
      <c r="R17" s="19"/>
      <c r="S17" s="173"/>
    </row>
    <row r="18" spans="1:19" s="5" customFormat="1" ht="12.75" customHeight="1" x14ac:dyDescent="0.2">
      <c r="A18" s="173"/>
      <c r="B18" s="19">
        <v>60</v>
      </c>
      <c r="C18" s="73" t="s">
        <v>404</v>
      </c>
      <c r="D18" s="19" t="s">
        <v>946</v>
      </c>
      <c r="E18" s="287" t="s">
        <v>390</v>
      </c>
      <c r="F18" s="19">
        <v>81</v>
      </c>
      <c r="G18" s="173"/>
      <c r="H18" s="19">
        <v>53</v>
      </c>
      <c r="I18" s="286" t="s">
        <v>390</v>
      </c>
      <c r="J18" s="19" t="s">
        <v>946</v>
      </c>
      <c r="K18" s="5" t="s">
        <v>368</v>
      </c>
      <c r="L18" s="19">
        <v>48</v>
      </c>
      <c r="M18" s="173"/>
      <c r="N18" s="19">
        <v>49</v>
      </c>
      <c r="O18" s="286" t="s">
        <v>385</v>
      </c>
      <c r="P18" s="19" t="s">
        <v>946</v>
      </c>
      <c r="Q18" s="5" t="s">
        <v>367</v>
      </c>
      <c r="R18" s="288">
        <v>48</v>
      </c>
      <c r="S18" s="173"/>
    </row>
    <row r="19" spans="1:19" s="5" customFormat="1" ht="12.75" customHeight="1" x14ac:dyDescent="0.2">
      <c r="A19" s="173"/>
      <c r="B19" s="19"/>
      <c r="C19" s="73"/>
      <c r="D19" s="19"/>
      <c r="F19" s="19"/>
      <c r="G19" s="173"/>
      <c r="H19" s="19"/>
      <c r="I19" s="73"/>
      <c r="J19" s="19"/>
      <c r="L19" s="19"/>
      <c r="M19" s="173"/>
      <c r="N19" s="19"/>
      <c r="O19" s="73"/>
      <c r="P19" s="19"/>
      <c r="R19" s="19"/>
      <c r="S19" s="173"/>
    </row>
    <row r="20" spans="1:19" s="5" customFormat="1" ht="12.75" customHeight="1" x14ac:dyDescent="0.2">
      <c r="A20" s="173"/>
      <c r="B20" s="19"/>
      <c r="C20" s="73" t="s">
        <v>1264</v>
      </c>
      <c r="D20" s="19"/>
      <c r="F20" s="19"/>
      <c r="G20" s="173"/>
      <c r="H20" s="19"/>
      <c r="I20" s="73"/>
      <c r="J20" s="19"/>
      <c r="L20" s="19"/>
      <c r="M20" s="173"/>
      <c r="N20" s="19"/>
      <c r="O20" s="73"/>
      <c r="P20" s="19"/>
      <c r="R20" s="19"/>
      <c r="S20" s="173"/>
    </row>
    <row r="21" spans="1:19" s="5" customFormat="1" ht="12.75" customHeight="1" x14ac:dyDescent="0.2">
      <c r="A21" s="173"/>
      <c r="B21" s="19">
        <v>49</v>
      </c>
      <c r="C21" s="73" t="s">
        <v>368</v>
      </c>
      <c r="D21" s="19" t="s">
        <v>946</v>
      </c>
      <c r="E21" s="287" t="s">
        <v>373</v>
      </c>
      <c r="F21" s="19">
        <v>54</v>
      </c>
      <c r="G21" s="173"/>
      <c r="H21" s="19"/>
      <c r="I21" s="73"/>
      <c r="J21" s="19"/>
      <c r="L21" s="19"/>
      <c r="M21" s="173"/>
      <c r="N21" s="19"/>
      <c r="O21" s="73"/>
      <c r="P21" s="19"/>
      <c r="R21" s="19"/>
      <c r="S21" s="173"/>
    </row>
    <row r="22" spans="1:19" s="5" customFormat="1" ht="12.75" customHeight="1" x14ac:dyDescent="0.2">
      <c r="A22" s="173"/>
      <c r="B22" s="19"/>
      <c r="C22" s="73"/>
      <c r="D22" s="19"/>
      <c r="F22" s="19"/>
      <c r="G22" s="173"/>
      <c r="H22" s="19"/>
      <c r="I22" s="73"/>
      <c r="J22" s="19"/>
      <c r="L22" s="19"/>
      <c r="M22" s="173"/>
      <c r="N22" s="19"/>
      <c r="O22" s="73"/>
      <c r="P22" s="19"/>
      <c r="R22" s="19"/>
      <c r="S22" s="173"/>
    </row>
    <row r="23" spans="1:19" s="5" customFormat="1" ht="12.75" customHeight="1" x14ac:dyDescent="0.2">
      <c r="A23" s="173"/>
      <c r="B23" s="19"/>
      <c r="C23" s="73" t="s">
        <v>1270</v>
      </c>
      <c r="D23" s="19"/>
      <c r="F23" s="19"/>
      <c r="G23" s="173"/>
      <c r="H23" s="19"/>
      <c r="I23" s="73"/>
      <c r="J23" s="19"/>
      <c r="L23" s="19"/>
      <c r="M23" s="173"/>
      <c r="N23" s="19"/>
      <c r="O23" s="73"/>
      <c r="P23" s="19"/>
      <c r="R23" s="19"/>
      <c r="S23" s="173"/>
    </row>
    <row r="24" spans="1:19" s="5" customFormat="1" ht="12.75" customHeight="1" x14ac:dyDescent="0.2">
      <c r="A24" s="173"/>
      <c r="B24" s="19">
        <v>70</v>
      </c>
      <c r="C24" s="286" t="s">
        <v>373</v>
      </c>
      <c r="D24" s="19" t="s">
        <v>946</v>
      </c>
      <c r="E24" s="5" t="s">
        <v>366</v>
      </c>
      <c r="F24" s="19">
        <v>51</v>
      </c>
      <c r="G24" s="173"/>
      <c r="H24" s="19"/>
      <c r="I24" s="73"/>
      <c r="J24" s="19"/>
      <c r="L24" s="19"/>
      <c r="M24" s="173"/>
      <c r="N24" s="19"/>
      <c r="O24" s="73"/>
      <c r="P24" s="19"/>
      <c r="R24" s="19"/>
      <c r="S24" s="173"/>
    </row>
    <row r="25" spans="1:19" s="5" customFormat="1" ht="15" customHeight="1" x14ac:dyDescent="0.2">
      <c r="A25" s="173"/>
      <c r="B25" s="167" t="s">
        <v>206</v>
      </c>
      <c r="C25" s="200"/>
      <c r="D25" s="199"/>
      <c r="E25" s="173"/>
      <c r="F25" s="199"/>
      <c r="G25" s="173"/>
      <c r="H25" s="167" t="s">
        <v>207</v>
      </c>
      <c r="I25" s="200"/>
      <c r="J25" s="199"/>
      <c r="K25" s="173"/>
      <c r="L25" s="199"/>
      <c r="M25" s="173"/>
      <c r="N25" s="167" t="s">
        <v>208</v>
      </c>
      <c r="O25" s="200"/>
      <c r="P25" s="199"/>
      <c r="Q25" s="173"/>
      <c r="R25" s="199"/>
      <c r="S25" s="173"/>
    </row>
    <row r="26" spans="1:19" s="5" customFormat="1" ht="12.75" customHeight="1" x14ac:dyDescent="0.2">
      <c r="A26" s="173"/>
      <c r="B26" s="19"/>
      <c r="C26" s="73"/>
      <c r="D26" s="19"/>
      <c r="F26" s="19"/>
      <c r="G26" s="173"/>
      <c r="H26" s="19"/>
      <c r="I26" s="73" t="s">
        <v>1267</v>
      </c>
      <c r="J26" s="19"/>
      <c r="L26" s="19"/>
      <c r="M26" s="173"/>
      <c r="N26" s="19"/>
      <c r="O26" s="73" t="s">
        <v>1272</v>
      </c>
      <c r="P26" s="19"/>
      <c r="R26" s="19"/>
      <c r="S26" s="173"/>
    </row>
    <row r="27" spans="1:19" s="5" customFormat="1" ht="12.75" customHeight="1" x14ac:dyDescent="0.2">
      <c r="A27" s="173"/>
      <c r="B27" s="19"/>
      <c r="C27" s="73"/>
      <c r="D27" s="19"/>
      <c r="F27" s="19"/>
      <c r="G27" s="173"/>
      <c r="H27" s="19">
        <v>71</v>
      </c>
      <c r="I27" s="73" t="s">
        <v>385</v>
      </c>
      <c r="J27" s="19" t="s">
        <v>946</v>
      </c>
      <c r="K27" s="287" t="s">
        <v>390</v>
      </c>
      <c r="L27" s="19">
        <v>74</v>
      </c>
      <c r="M27" s="173"/>
      <c r="N27" s="19">
        <v>66</v>
      </c>
      <c r="O27" s="286" t="s">
        <v>372</v>
      </c>
      <c r="P27" s="19" t="s">
        <v>946</v>
      </c>
      <c r="Q27" s="5" t="s">
        <v>370</v>
      </c>
      <c r="R27" s="19">
        <v>60</v>
      </c>
      <c r="S27" s="173"/>
    </row>
    <row r="28" spans="1:19" s="5" customFormat="1" ht="15" customHeight="1" x14ac:dyDescent="0.2">
      <c r="A28" s="173"/>
      <c r="B28" s="167" t="s">
        <v>238</v>
      </c>
      <c r="C28" s="200"/>
      <c r="D28" s="199"/>
      <c r="E28" s="173"/>
      <c r="F28" s="199"/>
      <c r="G28" s="173"/>
      <c r="H28" s="167" t="s">
        <v>239</v>
      </c>
      <c r="I28" s="200"/>
      <c r="J28" s="199"/>
      <c r="K28" s="173"/>
      <c r="L28" s="199"/>
      <c r="M28" s="173"/>
      <c r="N28" s="167" t="s">
        <v>240</v>
      </c>
      <c r="O28" s="200"/>
      <c r="P28" s="199"/>
      <c r="Q28" s="173"/>
      <c r="R28" s="199"/>
      <c r="S28" s="173"/>
    </row>
    <row r="29" spans="1:19" s="5" customFormat="1" ht="12.75" customHeight="1" x14ac:dyDescent="0.2">
      <c r="A29" s="173"/>
      <c r="B29" s="19"/>
      <c r="C29" s="73" t="s">
        <v>1270</v>
      </c>
      <c r="D29" s="19"/>
      <c r="F29" s="19"/>
      <c r="G29" s="173"/>
      <c r="H29" s="19"/>
      <c r="I29" s="73" t="s">
        <v>1273</v>
      </c>
      <c r="J29" s="19"/>
      <c r="L29" s="19"/>
      <c r="M29" s="173"/>
      <c r="N29" s="19"/>
      <c r="O29" s="73" t="s">
        <v>1272</v>
      </c>
      <c r="P29" s="19"/>
      <c r="R29" s="19"/>
      <c r="S29" s="173"/>
    </row>
    <row r="30" spans="1:19" s="5" customFormat="1" ht="12.75" customHeight="1" x14ac:dyDescent="0.2">
      <c r="A30" s="173"/>
      <c r="B30" s="19">
        <v>62</v>
      </c>
      <c r="C30" s="73" t="s">
        <v>398</v>
      </c>
      <c r="D30" s="19" t="s">
        <v>946</v>
      </c>
      <c r="E30" s="287" t="s">
        <v>385</v>
      </c>
      <c r="F30" s="19">
        <v>82</v>
      </c>
      <c r="G30" s="173"/>
      <c r="H30" s="19">
        <v>49</v>
      </c>
      <c r="I30" s="73" t="s">
        <v>392</v>
      </c>
      <c r="J30" s="19" t="s">
        <v>946</v>
      </c>
      <c r="K30" s="287" t="s">
        <v>397</v>
      </c>
      <c r="L30" s="19">
        <v>64</v>
      </c>
      <c r="M30" s="173"/>
      <c r="N30" s="19">
        <v>57</v>
      </c>
      <c r="O30" s="286" t="s">
        <v>404</v>
      </c>
      <c r="P30" s="19" t="s">
        <v>946</v>
      </c>
      <c r="Q30" s="5" t="s">
        <v>382</v>
      </c>
      <c r="R30" s="19">
        <v>44</v>
      </c>
      <c r="S30" s="173"/>
    </row>
    <row r="31" spans="1:19" s="5" customFormat="1" ht="12.75" customHeight="1" x14ac:dyDescent="0.2">
      <c r="A31" s="173"/>
      <c r="B31" s="19"/>
      <c r="C31" s="73"/>
      <c r="D31" s="19"/>
      <c r="F31" s="19"/>
      <c r="G31" s="173"/>
      <c r="H31" s="19"/>
      <c r="I31" s="73"/>
      <c r="J31" s="19"/>
      <c r="L31" s="19"/>
      <c r="M31" s="173"/>
      <c r="N31" s="19"/>
      <c r="O31" s="73"/>
      <c r="P31" s="19"/>
      <c r="R31" s="19"/>
      <c r="S31" s="173"/>
    </row>
    <row r="32" spans="1:19" s="5" customFormat="1" ht="12.75" customHeight="1" x14ac:dyDescent="0.2">
      <c r="A32" s="173"/>
      <c r="B32" s="19"/>
      <c r="C32" s="73"/>
      <c r="D32" s="19"/>
      <c r="F32" s="19"/>
      <c r="G32" s="173"/>
      <c r="H32" s="19"/>
      <c r="I32" s="73" t="s">
        <v>1274</v>
      </c>
      <c r="J32" s="19"/>
      <c r="L32" s="19"/>
      <c r="M32" s="173"/>
      <c r="N32" s="19"/>
      <c r="O32" s="73"/>
      <c r="P32" s="19"/>
      <c r="R32" s="19"/>
      <c r="S32" s="173"/>
    </row>
    <row r="33" spans="1:19" s="5" customFormat="1" ht="12.75" customHeight="1" x14ac:dyDescent="0.2">
      <c r="A33" s="173"/>
      <c r="B33" s="19"/>
      <c r="C33" s="73"/>
      <c r="D33" s="19"/>
      <c r="F33" s="19"/>
      <c r="G33" s="173"/>
      <c r="H33" s="19">
        <v>54</v>
      </c>
      <c r="I33" s="286" t="s">
        <v>360</v>
      </c>
      <c r="J33" s="19" t="s">
        <v>946</v>
      </c>
      <c r="K33" s="5" t="s">
        <v>397</v>
      </c>
      <c r="L33" s="19">
        <v>49</v>
      </c>
      <c r="M33" s="173"/>
      <c r="N33" s="19"/>
      <c r="O33" s="73"/>
      <c r="P33" s="19"/>
      <c r="R33" s="19"/>
      <c r="S33" s="173"/>
    </row>
    <row r="34" spans="1:19" s="5" customFormat="1" ht="12.75" customHeight="1" x14ac:dyDescent="0.2">
      <c r="A34" s="173"/>
      <c r="B34" s="19"/>
      <c r="C34" s="73"/>
      <c r="D34" s="19"/>
      <c r="F34" s="19"/>
      <c r="G34" s="173"/>
      <c r="H34" s="19"/>
      <c r="I34" s="73"/>
      <c r="J34" s="19"/>
      <c r="L34" s="19"/>
      <c r="M34" s="173"/>
      <c r="N34" s="19"/>
      <c r="O34" s="73"/>
      <c r="P34" s="19"/>
      <c r="R34" s="19"/>
      <c r="S34" s="173"/>
    </row>
    <row r="35" spans="1:19" s="5" customFormat="1" ht="12.75" customHeight="1" x14ac:dyDescent="0.2">
      <c r="A35" s="173"/>
      <c r="B35" s="19"/>
      <c r="C35" s="73"/>
      <c r="D35" s="19"/>
      <c r="F35" s="19"/>
      <c r="G35" s="173"/>
      <c r="H35" s="19"/>
      <c r="I35" s="73" t="s">
        <v>1275</v>
      </c>
      <c r="J35" s="19"/>
      <c r="L35" s="19"/>
      <c r="M35" s="173"/>
      <c r="N35" s="19"/>
      <c r="O35" s="73"/>
      <c r="P35" s="19"/>
      <c r="R35" s="19"/>
      <c r="S35" s="173"/>
    </row>
    <row r="36" spans="1:19" s="5" customFormat="1" ht="12.75" customHeight="1" x14ac:dyDescent="0.2">
      <c r="A36" s="173"/>
      <c r="B36" s="19"/>
      <c r="C36" s="73"/>
      <c r="D36" s="19"/>
      <c r="F36" s="19"/>
      <c r="G36" s="173"/>
      <c r="H36" s="19">
        <v>63</v>
      </c>
      <c r="I36" s="286" t="s">
        <v>385</v>
      </c>
      <c r="J36" s="19" t="s">
        <v>946</v>
      </c>
      <c r="K36" s="5" t="s">
        <v>360</v>
      </c>
      <c r="L36" s="19">
        <v>60</v>
      </c>
      <c r="M36" s="173"/>
      <c r="N36" s="19"/>
      <c r="O36" s="73"/>
      <c r="P36" s="19"/>
      <c r="R36" s="19"/>
      <c r="S36" s="173"/>
    </row>
    <row r="37" spans="1:19" s="5" customFormat="1" ht="12.75" customHeight="1" x14ac:dyDescent="0.2">
      <c r="A37" s="173"/>
      <c r="B37" s="167" t="s">
        <v>241</v>
      </c>
      <c r="C37" s="200"/>
      <c r="D37" s="199"/>
      <c r="E37" s="173"/>
      <c r="F37" s="199"/>
      <c r="G37" s="173"/>
      <c r="H37" s="167" t="s">
        <v>242</v>
      </c>
      <c r="I37" s="200"/>
      <c r="J37" s="199"/>
      <c r="K37" s="173"/>
      <c r="L37" s="199"/>
      <c r="M37" s="173"/>
      <c r="N37" s="167" t="s">
        <v>276</v>
      </c>
      <c r="O37" s="200"/>
      <c r="P37" s="199"/>
      <c r="Q37" s="173"/>
      <c r="R37" s="199"/>
      <c r="S37" s="173"/>
    </row>
    <row r="38" spans="1:19" s="5" customFormat="1" ht="12.75" customHeight="1" x14ac:dyDescent="0.2">
      <c r="A38" s="173"/>
      <c r="B38" s="19"/>
      <c r="C38" s="73" t="s">
        <v>1275</v>
      </c>
      <c r="D38" s="19"/>
      <c r="F38" s="19"/>
      <c r="G38" s="173"/>
      <c r="H38" s="19"/>
      <c r="I38" s="73" t="s">
        <v>1265</v>
      </c>
      <c r="J38" s="19"/>
      <c r="L38" s="19"/>
      <c r="M38" s="196"/>
      <c r="N38" s="19"/>
      <c r="O38" s="73"/>
      <c r="P38" s="19"/>
      <c r="R38" s="19"/>
      <c r="S38" s="196"/>
    </row>
    <row r="39" spans="1:19" s="5" customFormat="1" ht="12.75" customHeight="1" x14ac:dyDescent="0.2">
      <c r="A39" s="173"/>
      <c r="B39" s="19">
        <v>55</v>
      </c>
      <c r="C39" s="73" t="s">
        <v>382</v>
      </c>
      <c r="D39" s="19" t="s">
        <v>946</v>
      </c>
      <c r="E39" s="287" t="s">
        <v>387</v>
      </c>
      <c r="F39" s="19">
        <v>73</v>
      </c>
      <c r="G39" s="173"/>
      <c r="H39" s="19">
        <v>60</v>
      </c>
      <c r="I39" s="73" t="s">
        <v>397</v>
      </c>
      <c r="J39" s="19" t="s">
        <v>946</v>
      </c>
      <c r="K39" s="287" t="s">
        <v>392</v>
      </c>
      <c r="L39" s="19">
        <v>84</v>
      </c>
      <c r="M39" s="196"/>
      <c r="N39" s="19"/>
      <c r="O39" s="73"/>
      <c r="P39" s="19"/>
      <c r="R39" s="19"/>
      <c r="S39" s="196"/>
    </row>
    <row r="40" spans="1:19" s="5" customFormat="1" ht="12.75" customHeight="1" x14ac:dyDescent="0.2">
      <c r="A40" s="173"/>
      <c r="B40" s="167" t="s">
        <v>277</v>
      </c>
      <c r="C40" s="200"/>
      <c r="D40" s="199"/>
      <c r="E40" s="173"/>
      <c r="F40" s="199"/>
      <c r="G40" s="173"/>
      <c r="H40" s="167" t="s">
        <v>278</v>
      </c>
      <c r="I40" s="200"/>
      <c r="J40" s="199"/>
      <c r="K40" s="173"/>
      <c r="L40" s="199"/>
      <c r="M40" s="173"/>
      <c r="N40" s="167" t="s">
        <v>279</v>
      </c>
      <c r="O40" s="200"/>
      <c r="P40" s="199"/>
      <c r="Q40" s="173"/>
      <c r="R40" s="199"/>
      <c r="S40" s="173"/>
    </row>
    <row r="41" spans="1:19" s="5" customFormat="1" ht="12.75" customHeight="1" x14ac:dyDescent="0.2">
      <c r="A41" s="173"/>
      <c r="B41" s="19"/>
      <c r="C41" s="73" t="s">
        <v>1272</v>
      </c>
      <c r="D41" s="19"/>
      <c r="F41" s="19"/>
      <c r="G41" s="173"/>
      <c r="H41" s="19"/>
      <c r="I41" s="73" t="s">
        <v>1268</v>
      </c>
      <c r="J41" s="19"/>
      <c r="L41" s="19"/>
      <c r="M41" s="196"/>
      <c r="N41" s="19"/>
      <c r="O41" s="73" t="s">
        <v>1265</v>
      </c>
      <c r="P41" s="19"/>
      <c r="R41" s="19"/>
      <c r="S41" s="196"/>
    </row>
    <row r="42" spans="1:19" s="5" customFormat="1" ht="12.75" customHeight="1" x14ac:dyDescent="0.2">
      <c r="A42" s="173"/>
      <c r="B42" s="19">
        <v>71</v>
      </c>
      <c r="C42" s="286" t="s">
        <v>380</v>
      </c>
      <c r="D42" s="19" t="s">
        <v>946</v>
      </c>
      <c r="E42" s="5" t="s">
        <v>360</v>
      </c>
      <c r="F42" s="19">
        <v>64</v>
      </c>
      <c r="G42" s="173"/>
      <c r="H42" s="19">
        <v>61</v>
      </c>
      <c r="I42" s="286" t="s">
        <v>378</v>
      </c>
      <c r="J42" s="19" t="s">
        <v>946</v>
      </c>
      <c r="K42" s="5" t="s">
        <v>397</v>
      </c>
      <c r="L42" s="19">
        <v>58</v>
      </c>
      <c r="M42" s="196"/>
      <c r="N42" s="19">
        <v>78</v>
      </c>
      <c r="O42" s="286" t="s">
        <v>397</v>
      </c>
      <c r="P42" s="19" t="s">
        <v>946</v>
      </c>
      <c r="Q42" s="5" t="s">
        <v>407</v>
      </c>
      <c r="R42" s="19">
        <v>53</v>
      </c>
      <c r="S42" s="196"/>
    </row>
    <row r="43" spans="1:19" s="5" customFormat="1" ht="12.75" customHeight="1" x14ac:dyDescent="0.2">
      <c r="A43" s="173"/>
      <c r="B43" s="19"/>
      <c r="C43" s="286"/>
      <c r="D43" s="19"/>
      <c r="F43" s="19"/>
      <c r="G43" s="173"/>
      <c r="H43" s="19"/>
      <c r="I43" s="286"/>
      <c r="J43" s="19"/>
      <c r="L43" s="19"/>
      <c r="M43" s="196"/>
      <c r="N43" s="19"/>
      <c r="O43" s="73"/>
      <c r="P43" s="19"/>
      <c r="R43" s="19"/>
      <c r="S43" s="196"/>
    </row>
    <row r="44" spans="1:19" s="5" customFormat="1" ht="12.75" customHeight="1" x14ac:dyDescent="0.2">
      <c r="A44" s="173"/>
      <c r="B44" s="19"/>
      <c r="C44" s="286"/>
      <c r="D44" s="19"/>
      <c r="F44" s="19"/>
      <c r="G44" s="173"/>
      <c r="H44" s="19"/>
      <c r="I44" s="73" t="s">
        <v>1264</v>
      </c>
      <c r="J44" s="19"/>
      <c r="L44" s="19"/>
      <c r="M44" s="196"/>
      <c r="N44" s="19"/>
      <c r="O44" s="73" t="s">
        <v>1267</v>
      </c>
      <c r="P44" s="19"/>
      <c r="R44" s="19"/>
      <c r="S44" s="196"/>
    </row>
    <row r="45" spans="1:19" s="5" customFormat="1" ht="12.75" customHeight="1" x14ac:dyDescent="0.2">
      <c r="A45" s="173"/>
      <c r="B45" s="19"/>
      <c r="C45" s="286"/>
      <c r="D45" s="19"/>
      <c r="F45" s="19"/>
      <c r="G45" s="173"/>
      <c r="H45" s="19">
        <v>68</v>
      </c>
      <c r="I45" s="286" t="s">
        <v>385</v>
      </c>
      <c r="J45" s="19" t="s">
        <v>1276</v>
      </c>
      <c r="K45" s="5" t="s">
        <v>378</v>
      </c>
      <c r="L45" s="19">
        <v>63</v>
      </c>
      <c r="M45" s="196"/>
      <c r="N45" s="19">
        <v>66</v>
      </c>
      <c r="O45" s="73" t="s">
        <v>363</v>
      </c>
      <c r="P45" s="19" t="s">
        <v>946</v>
      </c>
      <c r="Q45" s="287" t="s">
        <v>360</v>
      </c>
      <c r="R45" s="19">
        <v>69</v>
      </c>
      <c r="S45" s="196"/>
    </row>
    <row r="46" spans="1:19" s="5" customFormat="1" ht="12.75" customHeight="1" x14ac:dyDescent="0.2">
      <c r="A46" s="173"/>
      <c r="B46" s="167" t="s">
        <v>280</v>
      </c>
      <c r="C46" s="200"/>
      <c r="D46" s="199"/>
      <c r="E46" s="173"/>
      <c r="F46" s="199"/>
      <c r="G46" s="173"/>
      <c r="H46" s="167" t="s">
        <v>313</v>
      </c>
      <c r="I46" s="200"/>
      <c r="J46" s="199"/>
      <c r="K46" s="173"/>
      <c r="L46" s="199"/>
      <c r="M46" s="173"/>
      <c r="N46" s="167" t="s">
        <v>314</v>
      </c>
      <c r="O46" s="200"/>
      <c r="P46" s="199"/>
      <c r="Q46" s="173"/>
      <c r="R46" s="199"/>
      <c r="S46" s="173"/>
    </row>
    <row r="47" spans="1:19" s="5" customFormat="1" ht="12.75" customHeight="1" x14ac:dyDescent="0.2">
      <c r="A47" s="173"/>
      <c r="B47" s="19"/>
      <c r="C47" s="73" t="s">
        <v>1271</v>
      </c>
      <c r="D47" s="19"/>
      <c r="F47" s="19"/>
      <c r="G47" s="173"/>
      <c r="H47" s="19"/>
      <c r="I47" s="73" t="s">
        <v>1268</v>
      </c>
      <c r="J47" s="19"/>
      <c r="L47" s="19"/>
      <c r="M47" s="196"/>
      <c r="N47" s="19"/>
      <c r="O47" s="73" t="s">
        <v>1265</v>
      </c>
      <c r="P47" s="19"/>
      <c r="R47" s="19"/>
      <c r="S47" s="196"/>
    </row>
    <row r="48" spans="1:19" s="5" customFormat="1" ht="12.75" customHeight="1" x14ac:dyDescent="0.2">
      <c r="A48" s="173"/>
      <c r="B48" s="19">
        <v>64</v>
      </c>
      <c r="C48" s="286" t="s">
        <v>407</v>
      </c>
      <c r="D48" s="19" t="s">
        <v>946</v>
      </c>
      <c r="E48" s="5" t="s">
        <v>394</v>
      </c>
      <c r="F48" s="19">
        <v>54</v>
      </c>
      <c r="G48" s="173"/>
      <c r="H48" s="19">
        <v>57</v>
      </c>
      <c r="I48" s="73" t="s">
        <v>390</v>
      </c>
      <c r="J48" s="19" t="s">
        <v>1276</v>
      </c>
      <c r="K48" s="287" t="s">
        <v>382</v>
      </c>
      <c r="L48" s="19">
        <v>58</v>
      </c>
      <c r="M48" s="196"/>
      <c r="N48" s="19">
        <v>47</v>
      </c>
      <c r="O48" s="73" t="s">
        <v>392</v>
      </c>
      <c r="P48" s="19" t="s">
        <v>946</v>
      </c>
      <c r="Q48" s="287" t="s">
        <v>407</v>
      </c>
      <c r="R48" s="19">
        <v>60</v>
      </c>
      <c r="S48" s="196"/>
    </row>
    <row r="49" spans="1:19" s="5" customFormat="1" ht="12.75" customHeight="1" x14ac:dyDescent="0.2">
      <c r="A49" s="173"/>
      <c r="B49" s="19"/>
      <c r="C49" s="286"/>
      <c r="D49" s="19"/>
      <c r="F49" s="19"/>
      <c r="G49" s="173"/>
      <c r="H49" s="19"/>
      <c r="I49" s="73"/>
      <c r="J49" s="19"/>
      <c r="K49" s="287"/>
      <c r="L49" s="19"/>
      <c r="M49" s="196"/>
      <c r="N49" s="19"/>
      <c r="O49" s="73"/>
      <c r="P49" s="19"/>
      <c r="R49" s="19"/>
      <c r="S49" s="196"/>
    </row>
    <row r="50" spans="1:19" s="5" customFormat="1" ht="12.75" customHeight="1" x14ac:dyDescent="0.2">
      <c r="A50" s="173"/>
      <c r="B50" s="19"/>
      <c r="C50" s="286"/>
      <c r="D50" s="19"/>
      <c r="F50" s="19"/>
      <c r="G50" s="173"/>
      <c r="H50" s="19"/>
      <c r="I50" s="73" t="s">
        <v>1267</v>
      </c>
      <c r="J50" s="19"/>
      <c r="K50" s="287"/>
      <c r="L50" s="19"/>
      <c r="M50" s="196"/>
      <c r="N50" s="19"/>
      <c r="O50" s="73"/>
      <c r="P50" s="19"/>
      <c r="R50" s="19"/>
      <c r="S50" s="196"/>
    </row>
    <row r="51" spans="1:19" s="5" customFormat="1" ht="12.75" customHeight="1" x14ac:dyDescent="0.2">
      <c r="A51" s="173"/>
      <c r="B51" s="19"/>
      <c r="C51" s="286"/>
      <c r="D51" s="19"/>
      <c r="F51" s="19"/>
      <c r="G51" s="173"/>
      <c r="H51" s="19">
        <v>57</v>
      </c>
      <c r="I51" s="73" t="s">
        <v>397</v>
      </c>
      <c r="J51" s="19" t="s">
        <v>946</v>
      </c>
      <c r="K51" s="287" t="s">
        <v>360</v>
      </c>
      <c r="L51" s="19">
        <v>68</v>
      </c>
      <c r="M51" s="196"/>
      <c r="N51" s="19"/>
      <c r="O51" s="73"/>
      <c r="P51" s="19"/>
      <c r="R51" s="19"/>
      <c r="S51" s="196"/>
    </row>
    <row r="52" spans="1:19" s="5" customFormat="1" ht="12.75" customHeight="1" x14ac:dyDescent="0.2">
      <c r="A52" s="173"/>
      <c r="B52" s="167" t="s">
        <v>315</v>
      </c>
      <c r="C52" s="200"/>
      <c r="D52" s="199"/>
      <c r="E52" s="173"/>
      <c r="F52" s="199"/>
      <c r="G52" s="173"/>
      <c r="H52" s="167" t="s">
        <v>316</v>
      </c>
      <c r="I52" s="200"/>
      <c r="J52" s="199"/>
      <c r="K52" s="173"/>
      <c r="L52" s="199"/>
      <c r="M52" s="173"/>
      <c r="N52" s="167" t="s">
        <v>317</v>
      </c>
      <c r="O52" s="200"/>
      <c r="P52" s="199"/>
      <c r="Q52" s="173"/>
      <c r="R52" s="199"/>
      <c r="S52" s="173"/>
    </row>
    <row r="53" spans="1:19" ht="12.75" customHeight="1" x14ac:dyDescent="0.2">
      <c r="A53" s="173"/>
      <c r="B53" s="19"/>
      <c r="C53" s="73" t="s">
        <v>1274</v>
      </c>
      <c r="D53" s="19"/>
      <c r="E53" s="5"/>
      <c r="F53" s="19"/>
      <c r="G53" s="173"/>
      <c r="H53" s="19"/>
      <c r="I53" s="73"/>
      <c r="J53" s="19"/>
      <c r="K53" s="5"/>
      <c r="L53" s="19"/>
      <c r="M53" s="196"/>
      <c r="N53" s="19"/>
      <c r="O53" s="73" t="s">
        <v>1273</v>
      </c>
      <c r="P53" s="19"/>
      <c r="Q53" s="5"/>
      <c r="R53" s="19"/>
      <c r="S53" s="196"/>
    </row>
    <row r="54" spans="1:19" ht="12.75" customHeight="1" x14ac:dyDescent="0.2">
      <c r="A54" s="173"/>
      <c r="B54" s="19">
        <v>68</v>
      </c>
      <c r="C54" s="286" t="s">
        <v>360</v>
      </c>
      <c r="D54" s="19" t="s">
        <v>946</v>
      </c>
      <c r="E54" s="5" t="s">
        <v>385</v>
      </c>
      <c r="F54" s="19">
        <v>66</v>
      </c>
      <c r="G54" s="173"/>
      <c r="H54" s="19"/>
      <c r="I54" s="73"/>
      <c r="J54" s="19"/>
      <c r="K54" s="5"/>
      <c r="L54" s="19"/>
      <c r="M54" s="196"/>
      <c r="N54" s="19">
        <v>58</v>
      </c>
      <c r="O54" s="73" t="s">
        <v>392</v>
      </c>
      <c r="P54" s="19" t="s">
        <v>1276</v>
      </c>
      <c r="Q54" s="287" t="s">
        <v>393</v>
      </c>
      <c r="R54" s="19">
        <v>74</v>
      </c>
      <c r="S54" s="196"/>
    </row>
    <row r="55" spans="1:19" ht="12.75" customHeight="1" x14ac:dyDescent="0.2">
      <c r="A55" s="173"/>
      <c r="B55" s="19"/>
      <c r="C55" s="286"/>
      <c r="D55" s="19"/>
      <c r="E55" s="5"/>
      <c r="F55" s="19"/>
      <c r="G55" s="173"/>
      <c r="H55" s="19"/>
      <c r="I55" s="73"/>
      <c r="J55" s="19"/>
      <c r="K55" s="5"/>
      <c r="L55" s="19"/>
      <c r="M55" s="196"/>
      <c r="N55" s="19"/>
      <c r="O55" s="73"/>
      <c r="P55" s="19"/>
      <c r="Q55" s="5"/>
      <c r="R55" s="19"/>
      <c r="S55" s="196"/>
    </row>
    <row r="56" spans="1:19" ht="12.75" customHeight="1" x14ac:dyDescent="0.2">
      <c r="A56" s="173"/>
      <c r="B56" s="19"/>
      <c r="C56" s="286"/>
      <c r="D56" s="19"/>
      <c r="E56" s="5"/>
      <c r="F56" s="19"/>
      <c r="G56" s="173"/>
      <c r="H56" s="19"/>
      <c r="I56" s="73"/>
      <c r="J56" s="19"/>
      <c r="K56" s="5"/>
      <c r="L56" s="19"/>
      <c r="M56" s="196"/>
      <c r="N56" s="19"/>
      <c r="O56" s="73" t="s">
        <v>1277</v>
      </c>
      <c r="P56" s="19"/>
      <c r="Q56" s="5"/>
      <c r="R56" s="19"/>
      <c r="S56" s="196"/>
    </row>
    <row r="57" spans="1:19" ht="12.75" customHeight="1" x14ac:dyDescent="0.2">
      <c r="A57" s="173"/>
      <c r="B57" s="19"/>
      <c r="C57" s="286"/>
      <c r="D57" s="19"/>
      <c r="E57" s="5"/>
      <c r="F57" s="19"/>
      <c r="G57" s="173"/>
      <c r="H57" s="19"/>
      <c r="I57" s="73"/>
      <c r="J57" s="19"/>
      <c r="K57" s="5"/>
      <c r="L57" s="19"/>
      <c r="M57" s="196"/>
      <c r="N57" s="19">
        <v>60</v>
      </c>
      <c r="O57" s="73" t="s">
        <v>370</v>
      </c>
      <c r="P57" s="19" t="s">
        <v>1276</v>
      </c>
      <c r="Q57" s="5" t="s">
        <v>360</v>
      </c>
      <c r="R57" s="288">
        <v>55</v>
      </c>
      <c r="S57" s="196"/>
    </row>
    <row r="58" spans="1:19" ht="12.75" customHeight="1" x14ac:dyDescent="0.2">
      <c r="A58" s="173"/>
      <c r="B58" s="167" t="s">
        <v>344</v>
      </c>
      <c r="C58" s="200"/>
      <c r="D58" s="199"/>
      <c r="E58" s="173"/>
      <c r="F58" s="199"/>
      <c r="G58" s="173"/>
      <c r="H58" s="167" t="s">
        <v>956</v>
      </c>
      <c r="I58" s="200"/>
      <c r="J58" s="199"/>
      <c r="K58" s="173"/>
      <c r="L58" s="199"/>
      <c r="M58" s="173"/>
      <c r="N58" s="167" t="s">
        <v>1278</v>
      </c>
      <c r="O58" s="200"/>
      <c r="P58" s="199"/>
      <c r="Q58" s="173"/>
      <c r="R58" s="199"/>
      <c r="S58" s="173"/>
    </row>
    <row r="59" spans="1:19" ht="12.75" customHeight="1" x14ac:dyDescent="0.2">
      <c r="A59" s="173"/>
      <c r="B59" s="19"/>
      <c r="C59" s="73" t="s">
        <v>1267</v>
      </c>
      <c r="D59" s="19"/>
      <c r="E59" s="5"/>
      <c r="F59" s="19"/>
      <c r="G59" s="173"/>
      <c r="H59" s="19"/>
      <c r="I59" s="73"/>
      <c r="J59" s="19"/>
      <c r="K59" s="5"/>
      <c r="L59" s="19"/>
      <c r="M59" s="196"/>
      <c r="N59" s="19"/>
      <c r="O59" s="73" t="s">
        <v>1272</v>
      </c>
      <c r="P59" s="19"/>
      <c r="Q59" s="5"/>
      <c r="R59" s="19"/>
      <c r="S59" s="196"/>
    </row>
    <row r="60" spans="1:19" ht="12.75" customHeight="1" x14ac:dyDescent="0.2">
      <c r="A60" s="173"/>
      <c r="B60" s="19">
        <v>62</v>
      </c>
      <c r="C60" s="73" t="s">
        <v>363</v>
      </c>
      <c r="D60" s="19" t="s">
        <v>946</v>
      </c>
      <c r="E60" s="287" t="s">
        <v>378</v>
      </c>
      <c r="F60" s="19">
        <v>63</v>
      </c>
      <c r="G60" s="173"/>
      <c r="H60" s="19"/>
      <c r="I60" s="73"/>
      <c r="J60" s="19"/>
      <c r="K60" s="5"/>
      <c r="L60" s="19"/>
      <c r="M60" s="196"/>
      <c r="N60" s="19">
        <v>44</v>
      </c>
      <c r="O60" s="73" t="s">
        <v>360</v>
      </c>
      <c r="P60" s="19" t="s">
        <v>1276</v>
      </c>
      <c r="Q60" s="287" t="s">
        <v>378</v>
      </c>
      <c r="R60" s="19">
        <v>67</v>
      </c>
      <c r="S60" s="196"/>
    </row>
    <row r="61" spans="1:19" ht="12.75" customHeight="1" x14ac:dyDescent="0.2">
      <c r="A61" s="173"/>
      <c r="B61" s="201"/>
      <c r="C61" s="202"/>
      <c r="D61" s="201"/>
      <c r="E61" s="196"/>
      <c r="F61" s="201"/>
      <c r="G61" s="196"/>
      <c r="H61" s="201"/>
      <c r="I61" s="202"/>
      <c r="J61" s="201"/>
      <c r="K61" s="196"/>
      <c r="L61" s="201"/>
      <c r="M61" s="196"/>
      <c r="N61" s="201"/>
      <c r="O61" s="202"/>
      <c r="P61" s="201"/>
      <c r="Q61" s="196"/>
      <c r="R61" s="201"/>
      <c r="S61" s="196"/>
    </row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</sheetData>
  <pageMargins left="0.25" right="0.15" top="0.5" bottom="0.5" header="0.5" footer="0.5"/>
  <pageSetup orientation="landscape" horizontalDpi="300" verticalDpi="300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workbookViewId="0"/>
  </sheetViews>
  <sheetFormatPr defaultRowHeight="12.75" x14ac:dyDescent="0.2"/>
  <cols>
    <col min="1" max="1" width="13.140625" style="24" bestFit="1" customWidth="1"/>
    <col min="2" max="2" width="1.7109375" style="24" customWidth="1"/>
    <col min="3" max="3" width="25.7109375" customWidth="1"/>
    <col min="4" max="4" width="1.7109375" customWidth="1"/>
    <col min="5" max="5" width="25.7109375" customWidth="1"/>
    <col min="6" max="6" width="1.7109375" customWidth="1"/>
    <col min="7" max="7" width="25.7109375" customWidth="1"/>
    <col min="8" max="8" width="1.7109375" customWidth="1"/>
    <col min="9" max="9" width="25.7109375" customWidth="1"/>
    <col min="10" max="10" width="1.7109375" customWidth="1"/>
    <col min="11" max="11" width="25.7109375" customWidth="1"/>
    <col min="12" max="12" width="1.7109375" customWidth="1"/>
  </cols>
  <sheetData>
    <row r="1" spans="1:13" s="20" customFormat="1" x14ac:dyDescent="0.2">
      <c r="B1" s="21"/>
      <c r="C1" s="20" t="s">
        <v>114</v>
      </c>
      <c r="D1" s="21"/>
      <c r="E1" s="20" t="s">
        <v>115</v>
      </c>
      <c r="F1" s="21"/>
      <c r="G1" s="20" t="s">
        <v>116</v>
      </c>
      <c r="H1" s="21"/>
      <c r="I1" s="20" t="s">
        <v>117</v>
      </c>
      <c r="J1" s="21"/>
      <c r="K1" s="20" t="s">
        <v>118</v>
      </c>
      <c r="L1" s="22"/>
      <c r="M1" s="23" t="s">
        <v>119</v>
      </c>
    </row>
    <row r="2" spans="1:13" x14ac:dyDescent="0.2">
      <c r="A2" s="24" t="s">
        <v>120</v>
      </c>
      <c r="B2" s="25"/>
      <c r="C2" s="26" t="s">
        <v>121</v>
      </c>
      <c r="D2" s="27"/>
      <c r="E2" s="26" t="s">
        <v>122</v>
      </c>
      <c r="F2" s="27"/>
      <c r="G2" s="28" t="s">
        <v>123</v>
      </c>
      <c r="H2" s="27"/>
      <c r="I2" s="26" t="s">
        <v>124</v>
      </c>
      <c r="J2" s="27"/>
      <c r="K2" s="26" t="s">
        <v>125</v>
      </c>
      <c r="L2" s="29"/>
    </row>
    <row r="3" spans="1:13" x14ac:dyDescent="0.2">
      <c r="A3" s="24" t="s">
        <v>126</v>
      </c>
      <c r="B3" s="25"/>
      <c r="C3" s="26" t="s">
        <v>127</v>
      </c>
      <c r="D3" s="27"/>
      <c r="E3" s="26" t="s">
        <v>128</v>
      </c>
      <c r="F3" s="27"/>
      <c r="G3" s="26" t="s">
        <v>123</v>
      </c>
      <c r="H3" s="27"/>
      <c r="I3" s="26" t="s">
        <v>129</v>
      </c>
      <c r="J3" s="27"/>
      <c r="K3" s="26" t="s">
        <v>130</v>
      </c>
      <c r="L3" s="29"/>
    </row>
    <row r="4" spans="1:13" x14ac:dyDescent="0.2">
      <c r="A4" s="24" t="s">
        <v>131</v>
      </c>
      <c r="B4" s="25"/>
      <c r="C4" s="26" t="s">
        <v>132</v>
      </c>
      <c r="D4" s="27"/>
      <c r="E4" s="26" t="s">
        <v>133</v>
      </c>
      <c r="F4" s="27"/>
      <c r="G4" s="26" t="s">
        <v>134</v>
      </c>
      <c r="H4" s="27"/>
      <c r="I4" s="26" t="s">
        <v>135</v>
      </c>
      <c r="J4" s="27"/>
      <c r="K4" s="26" t="s">
        <v>136</v>
      </c>
      <c r="L4" s="29"/>
    </row>
    <row r="5" spans="1:13" x14ac:dyDescent="0.2">
      <c r="A5" s="24" t="s">
        <v>137</v>
      </c>
      <c r="B5" s="25"/>
      <c r="C5" s="26" t="s">
        <v>138</v>
      </c>
      <c r="D5" s="27"/>
      <c r="E5" s="26" t="s">
        <v>139</v>
      </c>
      <c r="F5" s="27"/>
      <c r="G5" s="26" t="s">
        <v>140</v>
      </c>
      <c r="H5" s="27"/>
      <c r="I5" s="26" t="s">
        <v>141</v>
      </c>
      <c r="J5" s="27"/>
      <c r="K5" s="26" t="s">
        <v>142</v>
      </c>
      <c r="L5" s="29"/>
    </row>
    <row r="6" spans="1:13" x14ac:dyDescent="0.2">
      <c r="B6" s="25"/>
      <c r="C6" s="26"/>
      <c r="D6" s="27"/>
      <c r="E6" s="26"/>
      <c r="F6" s="27"/>
      <c r="G6" s="26"/>
      <c r="H6" s="27"/>
      <c r="I6" s="26"/>
      <c r="J6" s="27"/>
      <c r="K6" s="26"/>
      <c r="L6" s="29"/>
    </row>
    <row r="7" spans="1:13" x14ac:dyDescent="0.2">
      <c r="A7" s="24" t="s">
        <v>143</v>
      </c>
      <c r="B7" s="25"/>
      <c r="C7" s="26" t="s">
        <v>144</v>
      </c>
      <c r="D7" s="27"/>
      <c r="E7" s="26" t="s">
        <v>145</v>
      </c>
      <c r="F7" s="27"/>
      <c r="G7" s="26" t="s">
        <v>146</v>
      </c>
      <c r="H7" s="27"/>
      <c r="I7" s="26" t="s">
        <v>147</v>
      </c>
      <c r="J7" s="27"/>
      <c r="K7" s="26" t="s">
        <v>148</v>
      </c>
      <c r="L7" s="29"/>
    </row>
    <row r="8" spans="1:13" x14ac:dyDescent="0.2">
      <c r="A8" s="24" t="s">
        <v>149</v>
      </c>
      <c r="B8" s="25"/>
      <c r="C8" s="30" t="s">
        <v>150</v>
      </c>
      <c r="D8" s="27"/>
      <c r="E8" s="26" t="s">
        <v>151</v>
      </c>
      <c r="F8" s="27"/>
      <c r="G8" s="5" t="s">
        <v>152</v>
      </c>
      <c r="H8" s="31"/>
      <c r="I8" s="26" t="s">
        <v>147</v>
      </c>
      <c r="J8" s="27"/>
      <c r="K8" s="26" t="s">
        <v>153</v>
      </c>
      <c r="L8" s="29"/>
    </row>
    <row r="9" spans="1:13" x14ac:dyDescent="0.2">
      <c r="A9" s="24" t="s">
        <v>154</v>
      </c>
      <c r="B9" s="25"/>
      <c r="C9" s="26" t="s">
        <v>155</v>
      </c>
      <c r="D9" s="27"/>
      <c r="E9" s="26" t="s">
        <v>156</v>
      </c>
      <c r="F9" s="27"/>
      <c r="G9" s="26" t="s">
        <v>157</v>
      </c>
      <c r="H9" s="27"/>
      <c r="I9" s="26" t="s">
        <v>158</v>
      </c>
      <c r="J9" s="27"/>
      <c r="K9" s="26" t="s">
        <v>159</v>
      </c>
      <c r="L9" s="29"/>
    </row>
    <row r="10" spans="1:13" x14ac:dyDescent="0.2">
      <c r="B10" s="25"/>
      <c r="D10" s="32"/>
      <c r="F10" s="32"/>
      <c r="H10" s="32"/>
      <c r="J10" s="32"/>
      <c r="L10" s="33"/>
    </row>
    <row r="11" spans="1:13" x14ac:dyDescent="0.2">
      <c r="A11" s="24" t="s">
        <v>160</v>
      </c>
      <c r="B11" s="25"/>
      <c r="C11" t="s">
        <v>161</v>
      </c>
      <c r="D11" s="32"/>
      <c r="E11" t="s">
        <v>162</v>
      </c>
      <c r="F11" s="32"/>
      <c r="G11" t="s">
        <v>163</v>
      </c>
      <c r="H11" s="32"/>
      <c r="I11" t="s">
        <v>164</v>
      </c>
      <c r="J11" s="32"/>
      <c r="K11" t="s">
        <v>165</v>
      </c>
      <c r="L11" s="33"/>
    </row>
    <row r="12" spans="1:13" x14ac:dyDescent="0.2">
      <c r="A12" s="25"/>
      <c r="B12" s="25"/>
      <c r="C12" s="32"/>
      <c r="D12" s="32"/>
      <c r="E12" s="32"/>
      <c r="F12" s="32"/>
      <c r="G12" s="32"/>
      <c r="H12" s="32"/>
      <c r="I12" s="32"/>
      <c r="J12" s="32"/>
      <c r="K12" s="32"/>
      <c r="L12" s="33"/>
    </row>
    <row r="13" spans="1:13" s="20" customFormat="1" x14ac:dyDescent="0.2">
      <c r="B13" s="21"/>
      <c r="C13" s="20" t="s">
        <v>166</v>
      </c>
      <c r="D13" s="21"/>
      <c r="E13" s="20" t="s">
        <v>167</v>
      </c>
      <c r="F13" s="21"/>
      <c r="G13" s="20" t="s">
        <v>168</v>
      </c>
      <c r="H13" s="21"/>
      <c r="I13" s="20" t="s">
        <v>169</v>
      </c>
      <c r="J13" s="21"/>
      <c r="K13" s="20" t="s">
        <v>170</v>
      </c>
      <c r="L13" s="22"/>
    </row>
    <row r="14" spans="1:13" x14ac:dyDescent="0.2">
      <c r="A14" s="24" t="s">
        <v>120</v>
      </c>
      <c r="B14" s="25"/>
      <c r="C14" s="26" t="s">
        <v>171</v>
      </c>
      <c r="D14" s="27"/>
      <c r="E14" s="26" t="s">
        <v>172</v>
      </c>
      <c r="F14" s="27"/>
      <c r="G14" s="26" t="s">
        <v>173</v>
      </c>
      <c r="H14" s="27"/>
      <c r="I14" s="26" t="s">
        <v>174</v>
      </c>
      <c r="J14" s="27"/>
      <c r="K14" s="26" t="s">
        <v>175</v>
      </c>
      <c r="L14" s="29"/>
    </row>
    <row r="15" spans="1:13" x14ac:dyDescent="0.2">
      <c r="A15" s="24" t="s">
        <v>126</v>
      </c>
      <c r="B15" s="25"/>
      <c r="C15" s="26" t="s">
        <v>176</v>
      </c>
      <c r="D15" s="27"/>
      <c r="E15" s="26" t="s">
        <v>177</v>
      </c>
      <c r="F15" s="27"/>
      <c r="G15" s="34" t="s">
        <v>178</v>
      </c>
      <c r="H15" s="27"/>
      <c r="I15" s="26" t="s">
        <v>179</v>
      </c>
      <c r="J15" s="27"/>
      <c r="K15" s="26" t="s">
        <v>180</v>
      </c>
      <c r="L15" s="29"/>
    </row>
    <row r="16" spans="1:13" x14ac:dyDescent="0.2">
      <c r="A16" s="24" t="s">
        <v>131</v>
      </c>
      <c r="B16" s="25"/>
      <c r="C16" s="26" t="s">
        <v>181</v>
      </c>
      <c r="D16" s="27"/>
      <c r="E16" s="28" t="s">
        <v>182</v>
      </c>
      <c r="F16" s="27"/>
      <c r="G16" s="28" t="s">
        <v>183</v>
      </c>
      <c r="H16" s="27"/>
      <c r="I16" s="26" t="s">
        <v>184</v>
      </c>
      <c r="J16" s="27"/>
      <c r="K16" s="28" t="s">
        <v>185</v>
      </c>
      <c r="L16" s="29"/>
    </row>
    <row r="17" spans="1:12" x14ac:dyDescent="0.2">
      <c r="A17" s="24" t="s">
        <v>137</v>
      </c>
      <c r="B17" s="25"/>
      <c r="C17" s="26" t="s">
        <v>186</v>
      </c>
      <c r="D17" s="27"/>
      <c r="E17" s="26" t="s">
        <v>187</v>
      </c>
      <c r="F17" s="27"/>
      <c r="G17" s="26" t="s">
        <v>188</v>
      </c>
      <c r="H17" s="27"/>
      <c r="I17" s="26" t="s">
        <v>189</v>
      </c>
      <c r="J17" s="27"/>
      <c r="K17" s="26" t="s">
        <v>190</v>
      </c>
      <c r="L17" s="29"/>
    </row>
    <row r="18" spans="1:12" x14ac:dyDescent="0.2">
      <c r="B18" s="25"/>
      <c r="C18" s="26"/>
      <c r="D18" s="27"/>
      <c r="E18" s="26"/>
      <c r="F18" s="27"/>
      <c r="G18" s="26"/>
      <c r="H18" s="27"/>
      <c r="I18" s="26"/>
      <c r="J18" s="27"/>
      <c r="K18" s="26"/>
      <c r="L18" s="29"/>
    </row>
    <row r="19" spans="1:12" x14ac:dyDescent="0.2">
      <c r="A19" s="24" t="s">
        <v>143</v>
      </c>
      <c r="B19" s="25"/>
      <c r="C19" s="26" t="s">
        <v>191</v>
      </c>
      <c r="D19" s="27"/>
      <c r="E19" s="26" t="s">
        <v>192</v>
      </c>
      <c r="F19" s="27"/>
      <c r="G19" s="26" t="s">
        <v>193</v>
      </c>
      <c r="H19" s="27"/>
      <c r="I19" s="34" t="s">
        <v>194</v>
      </c>
      <c r="J19" s="27"/>
      <c r="K19" s="26" t="s">
        <v>171</v>
      </c>
      <c r="L19" s="29"/>
    </row>
    <row r="20" spans="1:12" x14ac:dyDescent="0.2">
      <c r="A20" s="24" t="s">
        <v>149</v>
      </c>
      <c r="B20" s="25"/>
      <c r="C20" s="26" t="s">
        <v>191</v>
      </c>
      <c r="D20" s="27"/>
      <c r="E20" s="26" t="s">
        <v>195</v>
      </c>
      <c r="F20" s="27"/>
      <c r="G20" s="26" t="s">
        <v>196</v>
      </c>
      <c r="H20" s="27"/>
      <c r="I20" s="34" t="s">
        <v>194</v>
      </c>
      <c r="J20" s="27"/>
      <c r="K20" s="26" t="s">
        <v>171</v>
      </c>
      <c r="L20" s="29"/>
    </row>
    <row r="21" spans="1:12" x14ac:dyDescent="0.2">
      <c r="A21" s="24" t="s">
        <v>154</v>
      </c>
      <c r="B21" s="25"/>
      <c r="C21" s="26" t="s">
        <v>197</v>
      </c>
      <c r="D21" s="27"/>
      <c r="E21" s="26" t="s">
        <v>197</v>
      </c>
      <c r="F21" s="27"/>
      <c r="G21" s="26" t="s">
        <v>198</v>
      </c>
      <c r="H21" s="27"/>
      <c r="I21" s="26" t="s">
        <v>199</v>
      </c>
      <c r="J21" s="27"/>
      <c r="K21" s="26" t="s">
        <v>200</v>
      </c>
      <c r="L21" s="29"/>
    </row>
    <row r="22" spans="1:12" x14ac:dyDescent="0.2">
      <c r="B22" s="25"/>
      <c r="D22" s="32"/>
      <c r="F22" s="32"/>
      <c r="H22" s="32"/>
      <c r="J22" s="32"/>
      <c r="L22" s="33"/>
    </row>
    <row r="23" spans="1:12" x14ac:dyDescent="0.2">
      <c r="A23" s="24" t="s">
        <v>160</v>
      </c>
      <c r="B23" s="25"/>
      <c r="C23" t="s">
        <v>164</v>
      </c>
      <c r="D23" s="32"/>
      <c r="E23" t="s">
        <v>201</v>
      </c>
      <c r="F23" s="32"/>
      <c r="G23" t="s">
        <v>202</v>
      </c>
      <c r="H23" s="32"/>
      <c r="I23" t="s">
        <v>161</v>
      </c>
      <c r="J23" s="32"/>
      <c r="K23" t="s">
        <v>203</v>
      </c>
      <c r="L23" s="33"/>
    </row>
    <row r="24" spans="1:12" x14ac:dyDescent="0.2">
      <c r="A24" s="25"/>
      <c r="B24" s="25"/>
      <c r="C24" s="32"/>
      <c r="D24" s="32"/>
      <c r="E24" s="32"/>
      <c r="F24" s="32"/>
      <c r="G24" s="32"/>
      <c r="H24" s="32"/>
      <c r="I24" s="32"/>
      <c r="J24" s="32"/>
      <c r="K24" s="32"/>
      <c r="L24" s="33"/>
    </row>
    <row r="25" spans="1:12" s="20" customFormat="1" x14ac:dyDescent="0.2">
      <c r="B25" s="21"/>
      <c r="C25" s="20" t="s">
        <v>204</v>
      </c>
      <c r="D25" s="21"/>
      <c r="E25" s="20" t="s">
        <v>205</v>
      </c>
      <c r="F25" s="21"/>
      <c r="G25" s="20" t="s">
        <v>206</v>
      </c>
      <c r="H25" s="21"/>
      <c r="I25" s="20" t="s">
        <v>207</v>
      </c>
      <c r="J25" s="21"/>
      <c r="K25" s="20" t="s">
        <v>208</v>
      </c>
      <c r="L25" s="22"/>
    </row>
    <row r="26" spans="1:12" x14ac:dyDescent="0.2">
      <c r="A26" s="24" t="s">
        <v>120</v>
      </c>
      <c r="B26" s="25"/>
      <c r="C26" s="26" t="s">
        <v>177</v>
      </c>
      <c r="D26" s="27"/>
      <c r="E26" s="26" t="s">
        <v>209</v>
      </c>
      <c r="F26" s="27"/>
      <c r="G26" s="26" t="s">
        <v>210</v>
      </c>
      <c r="H26" s="27"/>
      <c r="I26" s="26" t="s">
        <v>211</v>
      </c>
      <c r="J26" s="27"/>
      <c r="K26" s="26" t="s">
        <v>212</v>
      </c>
      <c r="L26" s="29"/>
    </row>
    <row r="27" spans="1:12" x14ac:dyDescent="0.2">
      <c r="A27" s="24" t="s">
        <v>126</v>
      </c>
      <c r="B27" s="25"/>
      <c r="C27" s="26" t="s">
        <v>177</v>
      </c>
      <c r="D27" s="27"/>
      <c r="E27" s="5" t="s">
        <v>213</v>
      </c>
      <c r="F27" s="27"/>
      <c r="G27" s="26" t="s">
        <v>210</v>
      </c>
      <c r="H27" s="27"/>
      <c r="I27" s="26" t="s">
        <v>214</v>
      </c>
      <c r="J27" s="27"/>
      <c r="K27" s="26" t="s">
        <v>212</v>
      </c>
      <c r="L27" s="29"/>
    </row>
    <row r="28" spans="1:12" x14ac:dyDescent="0.2">
      <c r="A28" s="24" t="s">
        <v>131</v>
      </c>
      <c r="B28" s="25"/>
      <c r="C28" s="26" t="s">
        <v>215</v>
      </c>
      <c r="D28" s="27"/>
      <c r="E28" s="26" t="s">
        <v>216</v>
      </c>
      <c r="F28" s="27"/>
      <c r="G28" s="26" t="s">
        <v>217</v>
      </c>
      <c r="H28" s="27"/>
      <c r="I28" s="26" t="s">
        <v>218</v>
      </c>
      <c r="J28" s="27"/>
      <c r="K28" s="28" t="s">
        <v>219</v>
      </c>
      <c r="L28" s="29"/>
    </row>
    <row r="29" spans="1:12" x14ac:dyDescent="0.2">
      <c r="A29" s="24" t="s">
        <v>137</v>
      </c>
      <c r="B29" s="25"/>
      <c r="C29" s="26" t="s">
        <v>220</v>
      </c>
      <c r="D29" s="27"/>
      <c r="E29" s="26" t="s">
        <v>221</v>
      </c>
      <c r="F29" s="27"/>
      <c r="G29" s="26" t="s">
        <v>222</v>
      </c>
      <c r="H29" s="27"/>
      <c r="I29" s="26" t="s">
        <v>223</v>
      </c>
      <c r="J29" s="27"/>
      <c r="K29" s="26" t="s">
        <v>224</v>
      </c>
      <c r="L29" s="29"/>
    </row>
    <row r="30" spans="1:12" x14ac:dyDescent="0.2">
      <c r="B30" s="25"/>
      <c r="C30" s="26"/>
      <c r="D30" s="27"/>
      <c r="E30" s="26"/>
      <c r="F30" s="27"/>
      <c r="G30" s="26"/>
      <c r="H30" s="27"/>
      <c r="I30" s="26"/>
      <c r="J30" s="27"/>
      <c r="K30" s="26"/>
      <c r="L30" s="29"/>
    </row>
    <row r="31" spans="1:12" x14ac:dyDescent="0.2">
      <c r="A31" s="24" t="s">
        <v>143</v>
      </c>
      <c r="B31" s="25"/>
      <c r="C31" s="26" t="s">
        <v>225</v>
      </c>
      <c r="D31" s="27"/>
      <c r="E31" s="26" t="s">
        <v>121</v>
      </c>
      <c r="F31" s="27"/>
      <c r="G31" s="26" t="s">
        <v>226</v>
      </c>
      <c r="H31" s="27"/>
      <c r="I31" s="26" t="s">
        <v>174</v>
      </c>
      <c r="J31" s="27"/>
      <c r="K31" s="26" t="s">
        <v>227</v>
      </c>
      <c r="L31" s="29"/>
    </row>
    <row r="32" spans="1:12" x14ac:dyDescent="0.2">
      <c r="A32" s="24" t="s">
        <v>149</v>
      </c>
      <c r="B32" s="25"/>
      <c r="C32" s="26" t="s">
        <v>195</v>
      </c>
      <c r="D32" s="27"/>
      <c r="E32" s="5" t="s">
        <v>228</v>
      </c>
      <c r="F32" s="27"/>
      <c r="G32" s="26" t="s">
        <v>226</v>
      </c>
      <c r="H32" s="27"/>
      <c r="I32" s="26" t="s">
        <v>174</v>
      </c>
      <c r="J32" s="27"/>
      <c r="K32" s="26" t="s">
        <v>229</v>
      </c>
      <c r="L32" s="29"/>
    </row>
    <row r="33" spans="1:12" x14ac:dyDescent="0.2">
      <c r="A33" s="24" t="s">
        <v>154</v>
      </c>
      <c r="B33" s="25"/>
      <c r="C33" s="28" t="s">
        <v>230</v>
      </c>
      <c r="D33" s="27"/>
      <c r="E33" s="26" t="s">
        <v>231</v>
      </c>
      <c r="F33" s="27"/>
      <c r="G33" s="26" t="s">
        <v>232</v>
      </c>
      <c r="H33" s="27"/>
      <c r="I33" s="26" t="s">
        <v>233</v>
      </c>
      <c r="J33" s="27"/>
      <c r="K33" s="26" t="s">
        <v>234</v>
      </c>
      <c r="L33" s="29"/>
    </row>
    <row r="34" spans="1:12" x14ac:dyDescent="0.2">
      <c r="B34" s="25"/>
      <c r="D34" s="32"/>
      <c r="F34" s="32"/>
      <c r="H34" s="32"/>
      <c r="J34" s="32"/>
      <c r="L34" s="33"/>
    </row>
    <row r="35" spans="1:12" x14ac:dyDescent="0.2">
      <c r="A35" s="24" t="s">
        <v>160</v>
      </c>
      <c r="B35" s="25"/>
      <c r="C35" t="s">
        <v>203</v>
      </c>
      <c r="D35" s="32"/>
      <c r="E35" t="s">
        <v>161</v>
      </c>
      <c r="F35" s="32"/>
      <c r="G35" t="s">
        <v>235</v>
      </c>
      <c r="H35" s="32"/>
      <c r="I35" t="s">
        <v>236</v>
      </c>
      <c r="J35" s="32"/>
      <c r="K35" t="s">
        <v>237</v>
      </c>
      <c r="L35" s="33"/>
    </row>
    <row r="36" spans="1:12" x14ac:dyDescent="0.2">
      <c r="A36" s="25"/>
      <c r="B36" s="25"/>
      <c r="C36" s="32"/>
      <c r="D36" s="32"/>
      <c r="E36" s="32"/>
      <c r="F36" s="32"/>
      <c r="G36" s="32"/>
      <c r="H36" s="32"/>
      <c r="I36" s="32"/>
      <c r="J36" s="32"/>
      <c r="K36" s="32"/>
      <c r="L36" s="33"/>
    </row>
    <row r="37" spans="1:12" s="20" customFormat="1" x14ac:dyDescent="0.2">
      <c r="B37" s="21"/>
      <c r="C37" s="20" t="s">
        <v>238</v>
      </c>
      <c r="D37" s="21"/>
      <c r="E37" s="20" t="s">
        <v>239</v>
      </c>
      <c r="F37" s="21"/>
      <c r="G37" s="20" t="s">
        <v>240</v>
      </c>
      <c r="H37" s="21"/>
      <c r="I37" s="20" t="s">
        <v>241</v>
      </c>
      <c r="J37" s="21"/>
      <c r="K37" s="20" t="s">
        <v>242</v>
      </c>
      <c r="L37" s="22"/>
    </row>
    <row r="38" spans="1:12" x14ac:dyDescent="0.2">
      <c r="A38" s="24" t="s">
        <v>120</v>
      </c>
      <c r="B38" s="25"/>
      <c r="C38" t="s">
        <v>243</v>
      </c>
      <c r="D38" s="32"/>
      <c r="E38" t="s">
        <v>244</v>
      </c>
      <c r="F38" s="32"/>
      <c r="G38" t="s">
        <v>245</v>
      </c>
      <c r="H38" s="27"/>
      <c r="I38" t="s">
        <v>193</v>
      </c>
      <c r="J38" s="32"/>
      <c r="K38" s="26" t="s">
        <v>246</v>
      </c>
      <c r="L38" s="29"/>
    </row>
    <row r="39" spans="1:12" x14ac:dyDescent="0.2">
      <c r="A39" s="24" t="s">
        <v>126</v>
      </c>
      <c r="B39" s="25"/>
      <c r="C39" t="s">
        <v>247</v>
      </c>
      <c r="D39" s="32"/>
      <c r="E39" t="s">
        <v>248</v>
      </c>
      <c r="F39" s="32"/>
      <c r="G39" t="s">
        <v>249</v>
      </c>
      <c r="H39" s="31"/>
      <c r="I39" t="s">
        <v>250</v>
      </c>
      <c r="J39" s="32"/>
      <c r="K39" s="34" t="s">
        <v>251</v>
      </c>
      <c r="L39" s="29"/>
    </row>
    <row r="40" spans="1:12" x14ac:dyDescent="0.2">
      <c r="A40" s="24" t="s">
        <v>131</v>
      </c>
      <c r="B40" s="25"/>
      <c r="C40" t="s">
        <v>252</v>
      </c>
      <c r="D40" s="32"/>
      <c r="E40" t="s">
        <v>253</v>
      </c>
      <c r="F40" s="32"/>
      <c r="G40" t="s">
        <v>254</v>
      </c>
      <c r="H40" s="27"/>
      <c r="I40" t="s">
        <v>255</v>
      </c>
      <c r="J40" s="32"/>
      <c r="K40" s="26" t="s">
        <v>256</v>
      </c>
      <c r="L40" s="29"/>
    </row>
    <row r="41" spans="1:12" x14ac:dyDescent="0.2">
      <c r="A41" s="24" t="s">
        <v>137</v>
      </c>
      <c r="B41" s="25"/>
      <c r="C41" t="s">
        <v>257</v>
      </c>
      <c r="D41" s="32"/>
      <c r="E41" t="s">
        <v>258</v>
      </c>
      <c r="F41" s="32"/>
      <c r="G41" t="s">
        <v>259</v>
      </c>
      <c r="H41" s="27"/>
      <c r="I41" t="s">
        <v>260</v>
      </c>
      <c r="J41" s="32"/>
      <c r="K41" s="26" t="s">
        <v>261</v>
      </c>
      <c r="L41" s="29"/>
    </row>
    <row r="42" spans="1:12" x14ac:dyDescent="0.2">
      <c r="B42" s="25"/>
      <c r="D42" s="32"/>
      <c r="F42" s="32"/>
      <c r="H42" s="27"/>
      <c r="J42" s="32"/>
      <c r="L42" s="33"/>
    </row>
    <row r="43" spans="1:12" x14ac:dyDescent="0.2">
      <c r="A43" s="24" t="s">
        <v>143</v>
      </c>
      <c r="B43" s="25"/>
      <c r="C43" t="s">
        <v>262</v>
      </c>
      <c r="D43" s="32"/>
      <c r="E43" t="s">
        <v>263</v>
      </c>
      <c r="F43" s="32"/>
      <c r="G43" t="s">
        <v>264</v>
      </c>
      <c r="H43" s="27"/>
      <c r="I43" t="s">
        <v>265</v>
      </c>
      <c r="J43" s="32"/>
      <c r="K43" s="26" t="s">
        <v>266</v>
      </c>
      <c r="L43" s="29"/>
    </row>
    <row r="44" spans="1:12" x14ac:dyDescent="0.2">
      <c r="A44" s="24" t="s">
        <v>149</v>
      </c>
      <c r="B44" s="25"/>
      <c r="C44" t="s">
        <v>262</v>
      </c>
      <c r="D44" s="32"/>
      <c r="E44" t="s">
        <v>267</v>
      </c>
      <c r="F44" s="32"/>
      <c r="G44" t="s">
        <v>244</v>
      </c>
      <c r="H44" s="31"/>
      <c r="I44" t="s">
        <v>265</v>
      </c>
      <c r="J44" s="32"/>
      <c r="K44" s="26" t="s">
        <v>266</v>
      </c>
      <c r="L44" s="29"/>
    </row>
    <row r="45" spans="1:12" x14ac:dyDescent="0.2">
      <c r="A45" s="24" t="s">
        <v>154</v>
      </c>
      <c r="B45" s="25"/>
      <c r="C45" t="s">
        <v>268</v>
      </c>
      <c r="D45" s="32"/>
      <c r="E45" t="s">
        <v>269</v>
      </c>
      <c r="F45" s="32"/>
      <c r="G45" t="s">
        <v>270</v>
      </c>
      <c r="H45" s="27"/>
      <c r="I45" t="s">
        <v>271</v>
      </c>
      <c r="J45" s="32"/>
      <c r="K45" s="26" t="s">
        <v>272</v>
      </c>
      <c r="L45" s="29"/>
    </row>
    <row r="46" spans="1:12" x14ac:dyDescent="0.2">
      <c r="B46" s="25"/>
      <c r="D46" s="32"/>
      <c r="F46" s="32"/>
      <c r="H46" s="32"/>
      <c r="J46" s="32"/>
      <c r="L46" s="33"/>
    </row>
    <row r="47" spans="1:12" x14ac:dyDescent="0.2">
      <c r="A47" s="24" t="s">
        <v>160</v>
      </c>
      <c r="B47" s="25"/>
      <c r="C47" t="s">
        <v>236</v>
      </c>
      <c r="D47" s="32"/>
      <c r="E47" s="26" t="s">
        <v>273</v>
      </c>
      <c r="F47" s="32"/>
      <c r="G47" s="26" t="s">
        <v>237</v>
      </c>
      <c r="H47" s="32"/>
      <c r="I47" t="s">
        <v>274</v>
      </c>
      <c r="J47" s="32"/>
      <c r="K47" s="26" t="s">
        <v>275</v>
      </c>
      <c r="L47" s="29"/>
    </row>
    <row r="48" spans="1:12" x14ac:dyDescent="0.2">
      <c r="A48" s="25"/>
      <c r="B48" s="25"/>
      <c r="C48" s="32"/>
      <c r="D48" s="32"/>
      <c r="E48" s="32"/>
      <c r="F48" s="32"/>
      <c r="G48" s="32"/>
      <c r="H48" s="32"/>
      <c r="I48" s="32"/>
      <c r="J48" s="32"/>
      <c r="K48" s="32"/>
      <c r="L48" s="33"/>
    </row>
    <row r="49" spans="1:12" s="20" customFormat="1" x14ac:dyDescent="0.2">
      <c r="B49" s="21"/>
      <c r="C49" s="20" t="s">
        <v>276</v>
      </c>
      <c r="D49" s="22"/>
      <c r="E49" s="20" t="s">
        <v>277</v>
      </c>
      <c r="F49" s="22"/>
      <c r="G49" s="20" t="s">
        <v>278</v>
      </c>
      <c r="H49" s="21"/>
      <c r="I49" s="20" t="s">
        <v>279</v>
      </c>
      <c r="J49" s="21"/>
      <c r="K49" s="20" t="s">
        <v>280</v>
      </c>
      <c r="L49" s="22"/>
    </row>
    <row r="50" spans="1:12" x14ac:dyDescent="0.2">
      <c r="A50" s="24" t="s">
        <v>120</v>
      </c>
      <c r="B50" s="25"/>
      <c r="C50" t="s">
        <v>281</v>
      </c>
      <c r="D50" s="33"/>
      <c r="E50" s="26" t="s">
        <v>282</v>
      </c>
      <c r="F50" s="33"/>
      <c r="G50" s="26" t="s">
        <v>283</v>
      </c>
      <c r="H50" s="27"/>
      <c r="I50" s="26" t="s">
        <v>284</v>
      </c>
      <c r="J50" s="27"/>
      <c r="K50" s="26" t="s">
        <v>283</v>
      </c>
      <c r="L50" s="29"/>
    </row>
    <row r="51" spans="1:12" x14ac:dyDescent="0.2">
      <c r="A51" s="24" t="s">
        <v>126</v>
      </c>
      <c r="B51" s="25"/>
      <c r="C51" t="s">
        <v>214</v>
      </c>
      <c r="D51" s="33"/>
      <c r="E51" s="26" t="s">
        <v>285</v>
      </c>
      <c r="F51" s="33"/>
      <c r="G51" s="26" t="s">
        <v>244</v>
      </c>
      <c r="H51" s="27"/>
      <c r="I51" s="26" t="s">
        <v>286</v>
      </c>
      <c r="J51" s="27"/>
      <c r="K51" s="26" t="s">
        <v>287</v>
      </c>
      <c r="L51" s="29"/>
    </row>
    <row r="52" spans="1:12" x14ac:dyDescent="0.2">
      <c r="A52" s="24" t="s">
        <v>131</v>
      </c>
      <c r="B52" s="25"/>
      <c r="C52" t="s">
        <v>288</v>
      </c>
      <c r="D52" s="33"/>
      <c r="E52" s="26" t="s">
        <v>289</v>
      </c>
      <c r="F52" s="33"/>
      <c r="G52" s="26" t="s">
        <v>290</v>
      </c>
      <c r="H52" s="27"/>
      <c r="I52" s="26" t="s">
        <v>291</v>
      </c>
      <c r="J52" s="27"/>
      <c r="K52" s="26" t="s">
        <v>292</v>
      </c>
      <c r="L52" s="29"/>
    </row>
    <row r="53" spans="1:12" x14ac:dyDescent="0.2">
      <c r="A53" s="24" t="s">
        <v>137</v>
      </c>
      <c r="B53" s="25"/>
      <c r="C53" t="s">
        <v>293</v>
      </c>
      <c r="D53" s="33"/>
      <c r="E53" s="26" t="s">
        <v>294</v>
      </c>
      <c r="F53" s="33"/>
      <c r="G53" s="26" t="s">
        <v>295</v>
      </c>
      <c r="H53" s="27"/>
      <c r="I53" s="26" t="s">
        <v>296</v>
      </c>
      <c r="J53" s="27"/>
      <c r="K53" s="26" t="s">
        <v>297</v>
      </c>
      <c r="L53" s="29"/>
    </row>
    <row r="54" spans="1:12" x14ac:dyDescent="0.2">
      <c r="B54" s="25"/>
      <c r="D54" s="33"/>
      <c r="F54" s="33"/>
      <c r="H54" s="27"/>
      <c r="I54" s="26"/>
      <c r="J54" s="27"/>
      <c r="K54" s="26"/>
      <c r="L54" s="29"/>
    </row>
    <row r="55" spans="1:12" x14ac:dyDescent="0.2">
      <c r="A55" s="24" t="s">
        <v>143</v>
      </c>
      <c r="B55" s="25"/>
      <c r="C55" t="s">
        <v>246</v>
      </c>
      <c r="D55" s="33"/>
      <c r="E55" s="26" t="s">
        <v>286</v>
      </c>
      <c r="F55" s="33"/>
      <c r="G55" t="s">
        <v>298</v>
      </c>
      <c r="H55" s="27"/>
      <c r="I55" s="26" t="s">
        <v>299</v>
      </c>
      <c r="J55" s="27"/>
      <c r="K55" s="26" t="s">
        <v>300</v>
      </c>
      <c r="L55" s="29"/>
    </row>
    <row r="56" spans="1:12" x14ac:dyDescent="0.2">
      <c r="A56" s="24" t="s">
        <v>149</v>
      </c>
      <c r="B56" s="25"/>
      <c r="C56" t="s">
        <v>301</v>
      </c>
      <c r="D56" s="33"/>
      <c r="E56" s="26" t="s">
        <v>302</v>
      </c>
      <c r="F56" s="33"/>
      <c r="G56" t="s">
        <v>303</v>
      </c>
      <c r="H56" s="27"/>
      <c r="I56" s="26" t="s">
        <v>304</v>
      </c>
      <c r="J56" s="27"/>
      <c r="K56" s="26" t="s">
        <v>300</v>
      </c>
      <c r="L56" s="29"/>
    </row>
    <row r="57" spans="1:12" x14ac:dyDescent="0.2">
      <c r="A57" s="24" t="s">
        <v>154</v>
      </c>
      <c r="B57" s="25"/>
      <c r="C57" t="s">
        <v>305</v>
      </c>
      <c r="D57" s="33"/>
      <c r="E57" s="26" t="s">
        <v>306</v>
      </c>
      <c r="F57" s="33"/>
      <c r="G57" t="s">
        <v>307</v>
      </c>
      <c r="H57" s="27"/>
      <c r="I57" s="26" t="s">
        <v>308</v>
      </c>
      <c r="J57" s="27"/>
      <c r="K57" s="26" t="s">
        <v>309</v>
      </c>
      <c r="L57" s="29"/>
    </row>
    <row r="58" spans="1:12" x14ac:dyDescent="0.2">
      <c r="B58" s="25"/>
      <c r="D58" s="33"/>
      <c r="F58" s="33"/>
      <c r="H58" s="32"/>
      <c r="J58" s="32"/>
      <c r="L58" s="33"/>
    </row>
    <row r="59" spans="1:12" x14ac:dyDescent="0.2">
      <c r="A59" s="24" t="s">
        <v>160</v>
      </c>
      <c r="B59" s="25"/>
      <c r="C59" s="26" t="s">
        <v>310</v>
      </c>
      <c r="D59" s="33"/>
      <c r="E59" s="26" t="s">
        <v>311</v>
      </c>
      <c r="F59" s="33"/>
      <c r="G59" s="26" t="s">
        <v>236</v>
      </c>
      <c r="H59" s="32"/>
      <c r="I59" s="26" t="s">
        <v>161</v>
      </c>
      <c r="J59" s="32"/>
      <c r="K59" s="26" t="s">
        <v>312</v>
      </c>
      <c r="L59" s="33"/>
    </row>
    <row r="60" spans="1:12" x14ac:dyDescent="0.2">
      <c r="A60" s="25"/>
      <c r="B60" s="25"/>
      <c r="C60" s="32"/>
      <c r="D60" s="33"/>
      <c r="E60" s="32"/>
      <c r="F60" s="32"/>
      <c r="G60" s="32"/>
      <c r="H60" s="32"/>
      <c r="I60" s="32"/>
      <c r="J60" s="32"/>
      <c r="K60" s="32"/>
      <c r="L60" s="33"/>
    </row>
    <row r="61" spans="1:12" s="20" customFormat="1" x14ac:dyDescent="0.2">
      <c r="B61" s="21"/>
      <c r="C61" s="20" t="s">
        <v>313</v>
      </c>
      <c r="D61" s="22"/>
      <c r="E61" s="20" t="s">
        <v>314</v>
      </c>
      <c r="F61" s="22"/>
      <c r="G61" s="20" t="s">
        <v>315</v>
      </c>
      <c r="H61" s="21"/>
      <c r="I61" s="20" t="s">
        <v>316</v>
      </c>
      <c r="J61" s="21"/>
      <c r="K61" s="20" t="s">
        <v>317</v>
      </c>
      <c r="L61" s="22"/>
    </row>
    <row r="62" spans="1:12" x14ac:dyDescent="0.2">
      <c r="A62" s="24" t="s">
        <v>120</v>
      </c>
      <c r="B62" s="25"/>
      <c r="C62" s="26" t="s">
        <v>283</v>
      </c>
      <c r="D62" s="33"/>
      <c r="E62" s="26" t="s">
        <v>193</v>
      </c>
      <c r="F62" s="33"/>
      <c r="G62" s="26" t="s">
        <v>175</v>
      </c>
      <c r="H62" s="32"/>
      <c r="I62" s="26" t="s">
        <v>264</v>
      </c>
      <c r="J62" s="32"/>
      <c r="K62" s="26" t="s">
        <v>246</v>
      </c>
      <c r="L62" s="33"/>
    </row>
    <row r="63" spans="1:12" x14ac:dyDescent="0.2">
      <c r="A63" s="24" t="s">
        <v>126</v>
      </c>
      <c r="B63" s="25"/>
      <c r="C63" s="5" t="s">
        <v>318</v>
      </c>
      <c r="D63" s="33"/>
      <c r="E63" s="35" t="s">
        <v>319</v>
      </c>
      <c r="F63" s="33"/>
      <c r="G63" s="26" t="s">
        <v>320</v>
      </c>
      <c r="H63" s="32"/>
      <c r="I63" s="26" t="s">
        <v>321</v>
      </c>
      <c r="J63" s="32"/>
      <c r="K63" s="26" t="s">
        <v>322</v>
      </c>
      <c r="L63" s="33"/>
    </row>
    <row r="64" spans="1:12" x14ac:dyDescent="0.2">
      <c r="A64" s="24" t="s">
        <v>131</v>
      </c>
      <c r="B64" s="25"/>
      <c r="C64" s="26" t="s">
        <v>184</v>
      </c>
      <c r="D64" s="33"/>
      <c r="E64" s="26" t="s">
        <v>323</v>
      </c>
      <c r="F64" s="33"/>
      <c r="G64" s="26" t="s">
        <v>324</v>
      </c>
      <c r="H64" s="32"/>
      <c r="I64" s="26" t="s">
        <v>325</v>
      </c>
      <c r="J64" s="32"/>
      <c r="K64" s="26" t="s">
        <v>326</v>
      </c>
      <c r="L64" s="33"/>
    </row>
    <row r="65" spans="1:12" x14ac:dyDescent="0.2">
      <c r="A65" s="24" t="s">
        <v>137</v>
      </c>
      <c r="B65" s="25"/>
      <c r="C65" s="26" t="s">
        <v>327</v>
      </c>
      <c r="D65" s="33"/>
      <c r="E65" s="26" t="s">
        <v>328</v>
      </c>
      <c r="F65" s="33"/>
      <c r="G65" s="26" t="s">
        <v>329</v>
      </c>
      <c r="H65" s="32"/>
      <c r="I65" s="26" t="s">
        <v>330</v>
      </c>
      <c r="J65" s="32"/>
      <c r="K65" s="36" t="s">
        <v>331</v>
      </c>
      <c r="L65" s="33"/>
    </row>
    <row r="66" spans="1:12" x14ac:dyDescent="0.2">
      <c r="B66" s="25"/>
      <c r="D66" s="33"/>
      <c r="F66" s="33"/>
      <c r="H66" s="32"/>
      <c r="J66" s="32"/>
      <c r="L66" s="33"/>
    </row>
    <row r="67" spans="1:12" x14ac:dyDescent="0.2">
      <c r="A67" s="24" t="s">
        <v>143</v>
      </c>
      <c r="B67" s="25"/>
      <c r="C67" s="26" t="s">
        <v>332</v>
      </c>
      <c r="D67" s="33"/>
      <c r="E67" s="26" t="s">
        <v>300</v>
      </c>
      <c r="F67" s="33"/>
      <c r="G67" t="s">
        <v>333</v>
      </c>
      <c r="H67" s="32"/>
      <c r="I67" s="26" t="s">
        <v>334</v>
      </c>
      <c r="J67" s="32"/>
      <c r="K67" s="26" t="s">
        <v>335</v>
      </c>
      <c r="L67" s="33"/>
    </row>
    <row r="68" spans="1:12" x14ac:dyDescent="0.2">
      <c r="A68" s="24" t="s">
        <v>149</v>
      </c>
      <c r="B68" s="25"/>
      <c r="C68" s="26" t="s">
        <v>336</v>
      </c>
      <c r="D68" s="33"/>
      <c r="E68" s="26" t="s">
        <v>300</v>
      </c>
      <c r="F68" s="33"/>
      <c r="G68" s="26" t="s">
        <v>337</v>
      </c>
      <c r="H68" s="32"/>
      <c r="I68" s="26" t="s">
        <v>334</v>
      </c>
      <c r="J68" s="32"/>
      <c r="K68" s="26" t="s">
        <v>176</v>
      </c>
      <c r="L68" s="33"/>
    </row>
    <row r="69" spans="1:12" x14ac:dyDescent="0.2">
      <c r="A69" s="24" t="s">
        <v>154</v>
      </c>
      <c r="B69" s="25"/>
      <c r="C69" s="26" t="s">
        <v>338</v>
      </c>
      <c r="D69" s="33"/>
      <c r="E69" s="26" t="s">
        <v>339</v>
      </c>
      <c r="F69" s="33"/>
      <c r="G69" s="26" t="s">
        <v>340</v>
      </c>
      <c r="H69" s="32"/>
      <c r="I69" s="26" t="s">
        <v>341</v>
      </c>
      <c r="J69" s="32"/>
      <c r="K69" s="26" t="s">
        <v>342</v>
      </c>
      <c r="L69" s="33"/>
    </row>
    <row r="70" spans="1:12" x14ac:dyDescent="0.2">
      <c r="B70" s="25"/>
      <c r="D70" s="33"/>
      <c r="F70" s="33"/>
      <c r="H70" s="32"/>
      <c r="J70" s="32"/>
      <c r="L70" s="33"/>
    </row>
    <row r="71" spans="1:12" x14ac:dyDescent="0.2">
      <c r="A71" s="24" t="s">
        <v>160</v>
      </c>
      <c r="B71" s="25"/>
      <c r="C71" s="26" t="s">
        <v>343</v>
      </c>
      <c r="D71" s="33"/>
      <c r="E71" s="26" t="s">
        <v>275</v>
      </c>
      <c r="F71" s="33"/>
      <c r="G71" t="s">
        <v>311</v>
      </c>
      <c r="H71" s="32"/>
      <c r="I71" s="26" t="s">
        <v>311</v>
      </c>
      <c r="J71" s="32"/>
      <c r="K71" s="26" t="s">
        <v>274</v>
      </c>
      <c r="L71" s="29"/>
    </row>
    <row r="72" spans="1:12" x14ac:dyDescent="0.2">
      <c r="A72" s="25"/>
      <c r="B72" s="25"/>
      <c r="C72" s="32"/>
      <c r="D72" s="32"/>
      <c r="E72" s="32"/>
      <c r="F72" s="33"/>
      <c r="G72" s="32"/>
      <c r="H72" s="32"/>
      <c r="I72" s="32"/>
      <c r="J72" s="32"/>
      <c r="K72" s="32"/>
      <c r="L72" s="33"/>
    </row>
    <row r="73" spans="1:12" s="20" customFormat="1" x14ac:dyDescent="0.2">
      <c r="B73" s="21"/>
      <c r="C73" s="20" t="s">
        <v>344</v>
      </c>
      <c r="D73" s="22"/>
      <c r="E73" s="20" t="s">
        <v>956</v>
      </c>
      <c r="F73" s="21"/>
      <c r="G73" s="20" t="s">
        <v>1278</v>
      </c>
      <c r="H73" s="21"/>
      <c r="I73" s="20" t="s">
        <v>1298</v>
      </c>
      <c r="J73" s="21"/>
      <c r="L73" s="22"/>
    </row>
    <row r="74" spans="1:12" x14ac:dyDescent="0.2">
      <c r="A74" s="24" t="s">
        <v>120</v>
      </c>
      <c r="B74" s="25"/>
      <c r="C74" s="26" t="s">
        <v>345</v>
      </c>
      <c r="D74" s="33"/>
      <c r="E74" s="26" t="s">
        <v>1940</v>
      </c>
      <c r="F74" s="32"/>
      <c r="G74" s="26" t="s">
        <v>1974</v>
      </c>
      <c r="H74" s="32"/>
      <c r="I74" s="26" t="s">
        <v>175</v>
      </c>
      <c r="J74" s="32"/>
      <c r="L74" s="33"/>
    </row>
    <row r="75" spans="1:12" x14ac:dyDescent="0.2">
      <c r="A75" s="24" t="s">
        <v>126</v>
      </c>
      <c r="B75" s="25"/>
      <c r="C75" s="26" t="s">
        <v>345</v>
      </c>
      <c r="D75" s="33"/>
      <c r="E75" s="26" t="s">
        <v>1940</v>
      </c>
      <c r="F75" s="32"/>
      <c r="G75" s="26" t="s">
        <v>2068</v>
      </c>
      <c r="H75" s="32"/>
      <c r="I75" s="26" t="s">
        <v>2071</v>
      </c>
      <c r="J75" s="32"/>
      <c r="L75" s="33"/>
    </row>
    <row r="76" spans="1:12" x14ac:dyDescent="0.2">
      <c r="A76" s="24" t="s">
        <v>131</v>
      </c>
      <c r="B76" s="25"/>
      <c r="C76" s="26" t="s">
        <v>346</v>
      </c>
      <c r="D76" s="33"/>
      <c r="E76" t="s">
        <v>1941</v>
      </c>
      <c r="F76" s="32"/>
      <c r="G76" s="26" t="s">
        <v>2069</v>
      </c>
      <c r="H76" s="32"/>
      <c r="I76" s="26" t="s">
        <v>2067</v>
      </c>
      <c r="J76" s="32"/>
      <c r="L76" s="33"/>
    </row>
    <row r="77" spans="1:12" x14ac:dyDescent="0.2">
      <c r="A77" s="24" t="s">
        <v>137</v>
      </c>
      <c r="B77" s="25"/>
      <c r="C77" s="26" t="s">
        <v>347</v>
      </c>
      <c r="D77" s="33"/>
      <c r="E77" t="s">
        <v>1942</v>
      </c>
      <c r="F77" s="32"/>
      <c r="G77" s="26" t="s">
        <v>1977</v>
      </c>
      <c r="H77" s="32"/>
      <c r="I77" s="26" t="s">
        <v>2070</v>
      </c>
      <c r="J77" s="32"/>
      <c r="L77" s="33"/>
    </row>
    <row r="78" spans="1:12" x14ac:dyDescent="0.2">
      <c r="B78" s="25"/>
      <c r="D78" s="33"/>
      <c r="F78" s="32"/>
      <c r="H78" s="32"/>
      <c r="J78" s="32"/>
      <c r="L78" s="33"/>
    </row>
    <row r="79" spans="1:12" x14ac:dyDescent="0.2">
      <c r="A79" s="24" t="s">
        <v>143</v>
      </c>
      <c r="B79" s="25"/>
      <c r="C79" s="26" t="s">
        <v>348</v>
      </c>
      <c r="D79" s="33"/>
      <c r="E79" t="s">
        <v>1943</v>
      </c>
      <c r="F79" s="32"/>
      <c r="G79" s="26" t="s">
        <v>1975</v>
      </c>
      <c r="H79" s="32"/>
      <c r="I79" s="5" t="s">
        <v>2073</v>
      </c>
      <c r="J79" s="32"/>
      <c r="L79" s="33"/>
    </row>
    <row r="80" spans="1:12" x14ac:dyDescent="0.2">
      <c r="A80" s="24" t="s">
        <v>149</v>
      </c>
      <c r="B80" s="25"/>
      <c r="C80" s="26" t="s">
        <v>349</v>
      </c>
      <c r="D80" s="33"/>
      <c r="E80" t="s">
        <v>300</v>
      </c>
      <c r="F80" s="32"/>
      <c r="G80" s="26" t="s">
        <v>174</v>
      </c>
      <c r="H80" s="32"/>
      <c r="I80" s="26" t="s">
        <v>2072</v>
      </c>
      <c r="J80" s="32"/>
      <c r="L80" s="33"/>
    </row>
    <row r="81" spans="1:12" x14ac:dyDescent="0.2">
      <c r="A81" s="24" t="s">
        <v>154</v>
      </c>
      <c r="B81" s="25"/>
      <c r="C81" s="12" t="s">
        <v>350</v>
      </c>
      <c r="D81" s="33"/>
      <c r="E81" t="s">
        <v>1944</v>
      </c>
      <c r="F81" s="32"/>
      <c r="G81" s="26" t="s">
        <v>1976</v>
      </c>
      <c r="H81" s="32"/>
      <c r="I81" s="26" t="s">
        <v>2093</v>
      </c>
      <c r="J81" s="32"/>
      <c r="L81" s="33"/>
    </row>
    <row r="82" spans="1:12" x14ac:dyDescent="0.2">
      <c r="B82" s="25"/>
      <c r="D82" s="33"/>
      <c r="F82" s="32"/>
      <c r="H82" s="32"/>
      <c r="J82" s="32"/>
      <c r="L82" s="33"/>
    </row>
    <row r="83" spans="1:12" x14ac:dyDescent="0.2">
      <c r="A83" s="24" t="s">
        <v>160</v>
      </c>
      <c r="B83" s="25"/>
      <c r="C83" s="26" t="s">
        <v>351</v>
      </c>
      <c r="D83" s="33"/>
      <c r="E83" t="s">
        <v>275</v>
      </c>
      <c r="F83" s="32"/>
      <c r="G83" s="26" t="s">
        <v>351</v>
      </c>
      <c r="H83" s="32"/>
      <c r="I83" s="26" t="s">
        <v>311</v>
      </c>
      <c r="J83" s="32"/>
      <c r="K83" s="26"/>
      <c r="L83" s="29"/>
    </row>
    <row r="84" spans="1:12" x14ac:dyDescent="0.2">
      <c r="A84" s="25"/>
      <c r="B84" s="25"/>
      <c r="C84" s="32"/>
      <c r="D84" s="32"/>
      <c r="E84" s="32"/>
      <c r="F84" s="32"/>
      <c r="G84" s="32"/>
      <c r="H84" s="32"/>
      <c r="I84" s="32"/>
      <c r="J84" s="32"/>
      <c r="K84" s="32"/>
      <c r="L84" s="33"/>
    </row>
  </sheetData>
  <pageMargins left="0.5" right="0.25" top="0.75" bottom="0.75" header="0.5" footer="0.5"/>
  <pageSetup orientation="portrait" horizontalDpi="4294967293" verticalDpi="4294967293" r:id="rId1"/>
  <headerFooter alignWithMargins="0"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45"/>
  <sheetViews>
    <sheetView workbookViewId="0"/>
  </sheetViews>
  <sheetFormatPr defaultRowHeight="12.75" x14ac:dyDescent="0.2"/>
  <cols>
    <col min="1" max="1" width="16.7109375" style="30" bestFit="1" customWidth="1"/>
    <col min="2" max="2" width="13.85546875" style="251" bestFit="1" customWidth="1"/>
    <col min="3" max="3" width="10.85546875" style="251" bestFit="1" customWidth="1"/>
    <col min="4" max="4" width="8.85546875" style="290" bestFit="1" customWidth="1"/>
    <col min="5" max="10" width="5.42578125" style="3" customWidth="1"/>
    <col min="11" max="11" width="5.42578125" style="37" customWidth="1"/>
    <col min="12" max="14" width="5.42578125" customWidth="1"/>
    <col min="15" max="15" width="5.42578125" style="37" customWidth="1"/>
  </cols>
  <sheetData>
    <row r="1" spans="1:15" s="5" customFormat="1" ht="12.95" customHeight="1" x14ac:dyDescent="0.2">
      <c r="B1" s="19" t="s">
        <v>1279</v>
      </c>
      <c r="C1" s="19" t="s">
        <v>1280</v>
      </c>
      <c r="D1" s="289" t="s">
        <v>953</v>
      </c>
    </row>
    <row r="2" spans="1:15" ht="12.95" customHeight="1" x14ac:dyDescent="0.2"/>
    <row r="3" spans="1:15" s="2" customFormat="1" ht="9" x14ac:dyDescent="0.15">
      <c r="A3" s="291" t="s">
        <v>966</v>
      </c>
      <c r="B3" s="292">
        <v>2</v>
      </c>
      <c r="C3" s="292">
        <f>'20'!U3</f>
        <v>56</v>
      </c>
      <c r="D3" s="293">
        <f>B3/C3</f>
        <v>3.5714285714285712E-2</v>
      </c>
      <c r="E3" s="3"/>
      <c r="F3" s="3"/>
      <c r="G3" s="3"/>
      <c r="H3" s="3"/>
      <c r="I3" s="3"/>
      <c r="J3" s="3"/>
      <c r="K3" s="3"/>
      <c r="O3" s="3"/>
    </row>
    <row r="4" spans="1:15" s="2" customFormat="1" ht="9" x14ac:dyDescent="0.15">
      <c r="A4" s="294" t="s">
        <v>968</v>
      </c>
      <c r="B4" s="292">
        <v>42</v>
      </c>
      <c r="C4" s="292">
        <v>462</v>
      </c>
      <c r="D4" s="293">
        <f t="shared" ref="D4:D43" si="0">B4/C4</f>
        <v>9.0909090909090912E-2</v>
      </c>
      <c r="E4" s="3"/>
      <c r="F4" s="3"/>
      <c r="G4" s="3" t="s">
        <v>2075</v>
      </c>
      <c r="H4" s="3">
        <v>3</v>
      </c>
      <c r="I4" s="3"/>
      <c r="J4" s="3"/>
      <c r="K4" s="3"/>
      <c r="O4" s="3"/>
    </row>
    <row r="5" spans="1:15" s="2" customFormat="1" ht="9" x14ac:dyDescent="0.15">
      <c r="A5" s="291" t="s">
        <v>970</v>
      </c>
      <c r="B5" s="292">
        <v>10</v>
      </c>
      <c r="C5" s="292">
        <f>'20'!U5</f>
        <v>42</v>
      </c>
      <c r="D5" s="293">
        <f t="shared" si="0"/>
        <v>0.23809523809523808</v>
      </c>
      <c r="E5" s="3"/>
      <c r="F5" s="3"/>
      <c r="G5" s="3" t="s">
        <v>385</v>
      </c>
      <c r="H5" s="3">
        <v>1</v>
      </c>
      <c r="I5" s="3"/>
      <c r="J5" s="3"/>
      <c r="K5" s="3"/>
      <c r="O5" s="3"/>
    </row>
    <row r="6" spans="1:15" s="2" customFormat="1" ht="9" x14ac:dyDescent="0.15">
      <c r="A6" s="291" t="s">
        <v>42</v>
      </c>
      <c r="B6" s="292">
        <v>1</v>
      </c>
      <c r="C6" s="292">
        <f>'20'!U6</f>
        <v>28</v>
      </c>
      <c r="D6" s="293">
        <f t="shared" si="0"/>
        <v>3.5714285714285712E-2</v>
      </c>
      <c r="E6" s="3"/>
      <c r="F6" s="3"/>
      <c r="G6" s="3" t="s">
        <v>2076</v>
      </c>
      <c r="H6" s="3">
        <v>0.5</v>
      </c>
      <c r="I6" s="3"/>
      <c r="J6" s="3"/>
      <c r="K6" s="3"/>
      <c r="O6" s="3"/>
    </row>
    <row r="7" spans="1:15" s="2" customFormat="1" ht="9" x14ac:dyDescent="0.15">
      <c r="A7" s="291" t="s">
        <v>44</v>
      </c>
      <c r="B7" s="292">
        <v>22.3</v>
      </c>
      <c r="C7" s="292">
        <f>'20'!U7</f>
        <v>322</v>
      </c>
      <c r="D7" s="293">
        <f t="shared" si="0"/>
        <v>6.9254658385093176E-2</v>
      </c>
      <c r="E7" s="3"/>
      <c r="F7" s="3"/>
      <c r="G7" s="3" t="s">
        <v>392</v>
      </c>
      <c r="H7" s="3">
        <v>1.5</v>
      </c>
      <c r="I7" s="3"/>
      <c r="J7" s="3"/>
      <c r="K7" s="3"/>
      <c r="O7" s="3"/>
    </row>
    <row r="8" spans="1:15" s="2" customFormat="1" ht="9" x14ac:dyDescent="0.15">
      <c r="A8" s="294" t="s">
        <v>974</v>
      </c>
      <c r="B8" s="292">
        <v>38.799999999999997</v>
      </c>
      <c r="C8" s="292">
        <v>476</v>
      </c>
      <c r="D8" s="293">
        <f t="shared" si="0"/>
        <v>8.1512605042016795E-2</v>
      </c>
      <c r="E8" s="3"/>
      <c r="F8" s="3"/>
      <c r="G8" s="3" t="s">
        <v>2077</v>
      </c>
      <c r="H8" s="3">
        <v>4</v>
      </c>
      <c r="I8" s="3"/>
      <c r="J8" s="3"/>
      <c r="K8" s="3"/>
      <c r="O8" s="3"/>
    </row>
    <row r="9" spans="1:15" s="2" customFormat="1" ht="9" x14ac:dyDescent="0.15">
      <c r="A9" s="291" t="s">
        <v>977</v>
      </c>
      <c r="B9" s="292">
        <v>0.5</v>
      </c>
      <c r="C9" s="292">
        <f>'20'!U9</f>
        <v>28</v>
      </c>
      <c r="D9" s="293">
        <f t="shared" si="0"/>
        <v>1.7857142857142856E-2</v>
      </c>
      <c r="E9" s="3"/>
      <c r="F9" s="3"/>
      <c r="G9" s="3" t="s">
        <v>2078</v>
      </c>
      <c r="H9" s="3">
        <v>4</v>
      </c>
      <c r="I9" s="3"/>
      <c r="J9" s="3"/>
      <c r="K9" s="3"/>
      <c r="O9" s="3"/>
    </row>
    <row r="10" spans="1:15" s="2" customFormat="1" ht="9" x14ac:dyDescent="0.15">
      <c r="A10" s="294" t="s">
        <v>978</v>
      </c>
      <c r="B10" s="292">
        <v>36</v>
      </c>
      <c r="C10" s="292">
        <v>476</v>
      </c>
      <c r="D10" s="293">
        <f t="shared" si="0"/>
        <v>7.5630252100840331E-2</v>
      </c>
      <c r="E10" s="3"/>
      <c r="F10" s="3"/>
      <c r="G10" s="3"/>
      <c r="H10" s="3"/>
      <c r="I10" s="3"/>
      <c r="J10" s="3"/>
      <c r="K10" s="3"/>
      <c r="O10" s="3"/>
    </row>
    <row r="11" spans="1:15" s="2" customFormat="1" ht="9" x14ac:dyDescent="0.15">
      <c r="A11" s="291" t="s">
        <v>43</v>
      </c>
      <c r="B11" s="292">
        <v>3.5</v>
      </c>
      <c r="C11" s="292">
        <f>'20'!U11</f>
        <v>70</v>
      </c>
      <c r="D11" s="293">
        <f t="shared" si="0"/>
        <v>0.05</v>
      </c>
      <c r="E11" s="3"/>
      <c r="F11" s="3"/>
      <c r="G11" s="3"/>
      <c r="H11" s="3"/>
      <c r="I11" s="3"/>
      <c r="J11" s="3"/>
      <c r="K11" s="3"/>
      <c r="O11" s="3"/>
    </row>
    <row r="12" spans="1:15" s="2" customFormat="1" ht="9" x14ac:dyDescent="0.15">
      <c r="A12" s="291" t="s">
        <v>47</v>
      </c>
      <c r="B12" s="292">
        <v>1</v>
      </c>
      <c r="C12" s="292">
        <f>'20'!U12</f>
        <v>14</v>
      </c>
      <c r="D12" s="293">
        <f t="shared" si="0"/>
        <v>7.1428571428571425E-2</v>
      </c>
      <c r="E12" s="3"/>
      <c r="F12" s="3"/>
      <c r="G12" s="3"/>
      <c r="H12" s="3"/>
      <c r="I12" s="3"/>
      <c r="J12" s="3"/>
      <c r="K12" s="3"/>
      <c r="O12" s="3"/>
    </row>
    <row r="13" spans="1:15" s="2" customFormat="1" ht="9" x14ac:dyDescent="0.15">
      <c r="A13" s="294" t="s">
        <v>981</v>
      </c>
      <c r="B13" s="292">
        <v>27.8</v>
      </c>
      <c r="C13" s="292">
        <v>336</v>
      </c>
      <c r="D13" s="293">
        <f t="shared" si="0"/>
        <v>8.2738095238095236E-2</v>
      </c>
      <c r="E13" s="3"/>
      <c r="F13" s="3"/>
      <c r="G13" s="3"/>
      <c r="H13" s="3"/>
      <c r="I13" s="3"/>
      <c r="J13" s="3"/>
      <c r="K13" s="3"/>
      <c r="O13" s="3"/>
    </row>
    <row r="14" spans="1:15" s="2" customFormat="1" ht="9" x14ac:dyDescent="0.15">
      <c r="A14" s="291" t="s">
        <v>56</v>
      </c>
      <c r="B14" s="292">
        <v>5</v>
      </c>
      <c r="C14" s="292">
        <f>'20'!U14</f>
        <v>126</v>
      </c>
      <c r="D14" s="293">
        <f t="shared" si="0"/>
        <v>3.968253968253968E-2</v>
      </c>
      <c r="E14" s="3"/>
      <c r="F14" s="3"/>
      <c r="G14" s="3"/>
      <c r="H14" s="3"/>
      <c r="I14" s="3"/>
      <c r="J14" s="3"/>
      <c r="K14" s="3"/>
      <c r="O14" s="3"/>
    </row>
    <row r="15" spans="1:15" s="2" customFormat="1" ht="9" x14ac:dyDescent="0.15">
      <c r="A15" s="291" t="s">
        <v>57</v>
      </c>
      <c r="B15" s="292">
        <v>0</v>
      </c>
      <c r="C15" s="292">
        <f>'20'!U15</f>
        <v>14</v>
      </c>
      <c r="D15" s="293">
        <f t="shared" si="0"/>
        <v>0</v>
      </c>
      <c r="E15" s="3"/>
      <c r="F15" s="3"/>
      <c r="G15" s="3"/>
      <c r="H15" s="3"/>
      <c r="I15" s="3"/>
      <c r="J15" s="3"/>
      <c r="K15" s="3"/>
      <c r="O15" s="3"/>
    </row>
    <row r="16" spans="1:15" s="2" customFormat="1" ht="9" x14ac:dyDescent="0.15">
      <c r="A16" s="291" t="s">
        <v>983</v>
      </c>
      <c r="B16" s="292">
        <v>12</v>
      </c>
      <c r="C16" s="292">
        <f>'20'!U16</f>
        <v>126</v>
      </c>
      <c r="D16" s="293">
        <f t="shared" si="0"/>
        <v>9.5238095238095233E-2</v>
      </c>
      <c r="E16" s="3"/>
      <c r="F16" s="3"/>
      <c r="G16" s="3"/>
      <c r="H16" s="3"/>
      <c r="I16" s="3"/>
      <c r="J16" s="3"/>
      <c r="K16" s="3"/>
      <c r="O16" s="3"/>
    </row>
    <row r="17" spans="1:15" s="2" customFormat="1" ht="9" x14ac:dyDescent="0.15">
      <c r="A17" s="291" t="s">
        <v>984</v>
      </c>
      <c r="B17" s="292">
        <v>20.5</v>
      </c>
      <c r="C17" s="292">
        <f>'20'!U17</f>
        <v>154</v>
      </c>
      <c r="D17" s="296">
        <f t="shared" si="0"/>
        <v>0.13311688311688311</v>
      </c>
      <c r="E17" s="3"/>
      <c r="F17" s="3"/>
      <c r="G17" s="3"/>
      <c r="H17" s="3"/>
      <c r="I17" s="3"/>
      <c r="J17" s="3"/>
      <c r="K17" s="3"/>
      <c r="O17" s="3"/>
    </row>
    <row r="18" spans="1:15" s="2" customFormat="1" ht="9" x14ac:dyDescent="0.15">
      <c r="A18" s="291" t="s">
        <v>59</v>
      </c>
      <c r="B18" s="292">
        <v>1</v>
      </c>
      <c r="C18" s="292">
        <f>'20'!U18</f>
        <v>14</v>
      </c>
      <c r="D18" s="293">
        <f t="shared" si="0"/>
        <v>7.1428571428571425E-2</v>
      </c>
      <c r="E18" s="3"/>
      <c r="F18" s="3"/>
      <c r="G18" s="3"/>
      <c r="H18" s="3"/>
      <c r="I18" s="3"/>
      <c r="J18" s="3"/>
      <c r="K18" s="3"/>
      <c r="O18" s="3"/>
    </row>
    <row r="19" spans="1:15" s="2" customFormat="1" ht="9" x14ac:dyDescent="0.15">
      <c r="A19" s="291" t="s">
        <v>986</v>
      </c>
      <c r="B19" s="292">
        <v>2</v>
      </c>
      <c r="C19" s="292">
        <f>'20'!U19</f>
        <v>84</v>
      </c>
      <c r="D19" s="293">
        <f t="shared" si="0"/>
        <v>2.3809523809523808E-2</v>
      </c>
      <c r="E19" s="3"/>
      <c r="F19" s="3"/>
      <c r="G19" s="3"/>
      <c r="H19" s="3"/>
      <c r="I19" s="3"/>
      <c r="J19" s="3"/>
      <c r="K19" s="3"/>
      <c r="O19" s="3"/>
    </row>
    <row r="20" spans="1:15" s="2" customFormat="1" ht="9" x14ac:dyDescent="0.15">
      <c r="A20" s="291" t="s">
        <v>988</v>
      </c>
      <c r="B20" s="292">
        <v>6</v>
      </c>
      <c r="C20" s="292">
        <f>'20'!U20</f>
        <v>112</v>
      </c>
      <c r="D20" s="293">
        <f t="shared" si="0"/>
        <v>5.3571428571428568E-2</v>
      </c>
      <c r="E20" s="3"/>
      <c r="F20" s="3"/>
      <c r="G20" s="3"/>
      <c r="H20" s="3"/>
      <c r="I20" s="3"/>
      <c r="J20" s="3"/>
      <c r="K20" s="3"/>
      <c r="O20" s="3"/>
    </row>
    <row r="21" spans="1:15" s="2" customFormat="1" ht="9" x14ac:dyDescent="0.15">
      <c r="A21" s="291" t="s">
        <v>989</v>
      </c>
      <c r="B21" s="292">
        <v>3.3</v>
      </c>
      <c r="C21" s="292">
        <f>'20'!U21</f>
        <v>42</v>
      </c>
      <c r="D21" s="293">
        <f t="shared" si="0"/>
        <v>7.857142857142857E-2</v>
      </c>
      <c r="E21" s="3"/>
      <c r="F21" s="3"/>
      <c r="G21" s="3"/>
      <c r="H21" s="3"/>
      <c r="I21" s="3"/>
      <c r="J21" s="3"/>
      <c r="K21" s="3"/>
      <c r="O21" s="3"/>
    </row>
    <row r="22" spans="1:15" s="2" customFormat="1" ht="9" x14ac:dyDescent="0.15">
      <c r="A22" s="291" t="s">
        <v>72</v>
      </c>
      <c r="B22" s="292">
        <v>1</v>
      </c>
      <c r="C22" s="292">
        <f>'20'!U22</f>
        <v>28</v>
      </c>
      <c r="D22" s="293">
        <f t="shared" si="0"/>
        <v>3.5714285714285712E-2</v>
      </c>
      <c r="E22" s="3"/>
      <c r="F22" s="3"/>
      <c r="G22" s="3"/>
      <c r="H22" s="3"/>
      <c r="I22" s="3"/>
      <c r="J22" s="3"/>
      <c r="K22" s="3"/>
      <c r="O22" s="3"/>
    </row>
    <row r="23" spans="1:15" s="2" customFormat="1" ht="9" x14ac:dyDescent="0.15">
      <c r="A23" s="291" t="s">
        <v>990</v>
      </c>
      <c r="B23" s="292">
        <v>4</v>
      </c>
      <c r="C23" s="292">
        <f>'20'!U23</f>
        <v>70</v>
      </c>
      <c r="D23" s="293">
        <f t="shared" si="0"/>
        <v>5.7142857142857141E-2</v>
      </c>
      <c r="E23" s="3"/>
      <c r="F23" s="3"/>
      <c r="G23" s="3"/>
      <c r="H23" s="3"/>
      <c r="I23" s="3"/>
      <c r="J23" s="3"/>
      <c r="K23" s="3"/>
      <c r="O23" s="3"/>
    </row>
    <row r="24" spans="1:15" s="2" customFormat="1" ht="9" x14ac:dyDescent="0.15">
      <c r="A24" s="291" t="s">
        <v>992</v>
      </c>
      <c r="B24" s="292">
        <v>10</v>
      </c>
      <c r="C24" s="292">
        <f>'20'!U24</f>
        <v>98</v>
      </c>
      <c r="D24" s="293">
        <f t="shared" si="0"/>
        <v>0.10204081632653061</v>
      </c>
      <c r="E24" s="3"/>
      <c r="F24" s="3"/>
      <c r="G24" s="3"/>
      <c r="H24" s="3"/>
      <c r="I24" s="3"/>
      <c r="J24" s="3"/>
      <c r="K24" s="3"/>
      <c r="O24" s="3"/>
    </row>
    <row r="25" spans="1:15" s="2" customFormat="1" ht="9" x14ac:dyDescent="0.15">
      <c r="A25" s="294" t="s">
        <v>994</v>
      </c>
      <c r="B25" s="295">
        <v>44</v>
      </c>
      <c r="C25" s="292">
        <v>378</v>
      </c>
      <c r="D25" s="293">
        <f t="shared" si="0"/>
        <v>0.1164021164021164</v>
      </c>
      <c r="E25" s="3"/>
      <c r="F25" s="3"/>
      <c r="G25" s="3"/>
      <c r="H25" s="3"/>
      <c r="I25" s="3"/>
      <c r="J25" s="3"/>
      <c r="K25" s="3"/>
      <c r="O25" s="3"/>
    </row>
    <row r="26" spans="1:15" s="2" customFormat="1" ht="9" x14ac:dyDescent="0.15">
      <c r="A26" s="291" t="s">
        <v>996</v>
      </c>
      <c r="B26" s="292">
        <v>19.8</v>
      </c>
      <c r="C26" s="292">
        <v>238</v>
      </c>
      <c r="D26" s="293">
        <f t="shared" si="0"/>
        <v>8.3193277310924379E-2</v>
      </c>
      <c r="E26" s="3"/>
      <c r="F26" s="3"/>
      <c r="G26" s="3"/>
      <c r="H26" s="3"/>
      <c r="I26" s="3"/>
      <c r="J26" s="3"/>
      <c r="K26" s="3"/>
      <c r="O26" s="3"/>
    </row>
    <row r="27" spans="1:15" s="2" customFormat="1" ht="9" x14ac:dyDescent="0.15">
      <c r="A27" s="291" t="s">
        <v>997</v>
      </c>
      <c r="B27" s="292">
        <v>27</v>
      </c>
      <c r="C27" s="292">
        <v>252</v>
      </c>
      <c r="D27" s="293">
        <f t="shared" si="0"/>
        <v>0.10714285714285714</v>
      </c>
      <c r="E27" s="3"/>
      <c r="F27" s="3"/>
      <c r="G27" s="3"/>
      <c r="H27" s="3"/>
      <c r="I27" s="3"/>
      <c r="J27" s="3"/>
      <c r="K27" s="3"/>
      <c r="O27" s="3"/>
    </row>
    <row r="28" spans="1:15" s="2" customFormat="1" ht="9" x14ac:dyDescent="0.15">
      <c r="A28" s="291" t="s">
        <v>999</v>
      </c>
      <c r="B28" s="292">
        <v>9</v>
      </c>
      <c r="C28" s="292">
        <f>'20'!U28</f>
        <v>98</v>
      </c>
      <c r="D28" s="293">
        <f t="shared" si="0"/>
        <v>9.1836734693877556E-2</v>
      </c>
      <c r="E28" s="3"/>
      <c r="F28" s="3"/>
      <c r="G28" s="3"/>
      <c r="H28" s="3"/>
      <c r="I28" s="3"/>
      <c r="J28" s="3"/>
      <c r="K28" s="3"/>
      <c r="O28" s="3"/>
    </row>
    <row r="29" spans="1:15" s="2" customFormat="1" ht="9" x14ac:dyDescent="0.15">
      <c r="A29" s="291" t="s">
        <v>88</v>
      </c>
      <c r="B29" s="292">
        <v>0</v>
      </c>
      <c r="C29" s="292">
        <f>'20'!U29</f>
        <v>14</v>
      </c>
      <c r="D29" s="293">
        <f t="shared" si="0"/>
        <v>0</v>
      </c>
      <c r="E29" s="3"/>
      <c r="F29" s="3"/>
      <c r="G29" s="3"/>
      <c r="H29" s="3"/>
      <c r="I29" s="3"/>
      <c r="J29" s="3"/>
      <c r="K29" s="3"/>
      <c r="O29" s="3"/>
    </row>
    <row r="30" spans="1:15" s="2" customFormat="1" ht="9" x14ac:dyDescent="0.15">
      <c r="A30" s="291" t="s">
        <v>1000</v>
      </c>
      <c r="B30" s="292">
        <v>18</v>
      </c>
      <c r="C30" s="292">
        <f>'20'!U30</f>
        <v>140</v>
      </c>
      <c r="D30" s="293">
        <f t="shared" si="0"/>
        <v>0.12857142857142856</v>
      </c>
      <c r="E30" s="3"/>
      <c r="F30" s="3"/>
      <c r="G30" s="3"/>
      <c r="H30" s="3"/>
      <c r="I30" s="3"/>
      <c r="J30" s="3"/>
      <c r="K30" s="3"/>
      <c r="O30" s="3"/>
    </row>
    <row r="31" spans="1:15" s="2" customFormat="1" ht="9" x14ac:dyDescent="0.15">
      <c r="A31" s="291" t="s">
        <v>90</v>
      </c>
      <c r="B31" s="292">
        <v>2</v>
      </c>
      <c r="C31" s="292">
        <f>'20'!U31</f>
        <v>70</v>
      </c>
      <c r="D31" s="293">
        <f t="shared" si="0"/>
        <v>2.8571428571428571E-2</v>
      </c>
      <c r="E31" s="3"/>
      <c r="F31" s="3"/>
      <c r="G31" s="3"/>
      <c r="H31" s="3"/>
      <c r="I31" s="3"/>
      <c r="J31" s="3"/>
      <c r="K31" s="3"/>
      <c r="O31" s="3"/>
    </row>
    <row r="32" spans="1:15" s="2" customFormat="1" ht="9" x14ac:dyDescent="0.15">
      <c r="A32" s="294" t="s">
        <v>1003</v>
      </c>
      <c r="B32" s="292">
        <v>17.5</v>
      </c>
      <c r="C32" s="292">
        <v>266</v>
      </c>
      <c r="D32" s="293">
        <f t="shared" si="0"/>
        <v>6.5789473684210523E-2</v>
      </c>
      <c r="E32" s="3"/>
      <c r="F32" s="3"/>
      <c r="G32" s="3"/>
      <c r="H32" s="3"/>
      <c r="I32" s="3"/>
      <c r="J32" s="3"/>
      <c r="K32" s="3"/>
      <c r="O32" s="3"/>
    </row>
    <row r="33" spans="1:15" s="2" customFormat="1" ht="9" x14ac:dyDescent="0.15">
      <c r="A33" s="294" t="s">
        <v>1004</v>
      </c>
      <c r="B33" s="292">
        <v>20.5</v>
      </c>
      <c r="C33" s="292">
        <v>252</v>
      </c>
      <c r="D33" s="293">
        <f t="shared" si="0"/>
        <v>8.1349206349206352E-2</v>
      </c>
      <c r="E33" s="3"/>
      <c r="F33" s="3"/>
      <c r="G33" s="3"/>
      <c r="H33" s="3"/>
      <c r="I33" s="3"/>
      <c r="J33" s="3"/>
      <c r="K33" s="3"/>
      <c r="O33" s="3"/>
    </row>
    <row r="34" spans="1:15" s="2" customFormat="1" ht="9" x14ac:dyDescent="0.15">
      <c r="A34" s="294" t="s">
        <v>1006</v>
      </c>
      <c r="B34" s="292">
        <v>25.8</v>
      </c>
      <c r="C34" s="292">
        <v>238</v>
      </c>
      <c r="D34" s="293">
        <f t="shared" si="0"/>
        <v>0.10840336134453782</v>
      </c>
      <c r="E34" s="3"/>
      <c r="F34" s="3"/>
      <c r="G34" s="3"/>
      <c r="H34" s="3"/>
      <c r="I34" s="3"/>
      <c r="J34" s="3"/>
      <c r="K34" s="3"/>
      <c r="O34" s="3"/>
    </row>
    <row r="35" spans="1:15" s="2" customFormat="1" ht="9" x14ac:dyDescent="0.15">
      <c r="A35" s="291" t="s">
        <v>1007</v>
      </c>
      <c r="B35" s="292">
        <v>8.5</v>
      </c>
      <c r="C35" s="292">
        <v>84</v>
      </c>
      <c r="D35" s="293">
        <f t="shared" si="0"/>
        <v>0.10119047619047619</v>
      </c>
      <c r="E35" s="3"/>
      <c r="F35" s="3"/>
      <c r="G35" s="3"/>
      <c r="H35" s="3"/>
      <c r="I35" s="3"/>
      <c r="J35" s="3"/>
      <c r="K35" s="3"/>
      <c r="O35" s="3"/>
    </row>
    <row r="36" spans="1:15" s="2" customFormat="1" ht="9" x14ac:dyDescent="0.15">
      <c r="A36" s="297" t="s">
        <v>1008</v>
      </c>
      <c r="B36" s="292">
        <v>9.5</v>
      </c>
      <c r="C36" s="292">
        <v>154</v>
      </c>
      <c r="D36" s="293">
        <f t="shared" si="0"/>
        <v>6.1688311688311688E-2</v>
      </c>
      <c r="E36" s="3"/>
      <c r="F36" s="3"/>
      <c r="G36" s="3"/>
      <c r="H36" s="3"/>
      <c r="I36" s="3"/>
      <c r="J36" s="3"/>
      <c r="K36" s="3"/>
      <c r="O36" s="3"/>
    </row>
    <row r="37" spans="1:15" s="2" customFormat="1" ht="9" x14ac:dyDescent="0.15">
      <c r="A37" s="298" t="s">
        <v>1009</v>
      </c>
      <c r="B37" s="292">
        <v>6</v>
      </c>
      <c r="C37" s="292">
        <v>84</v>
      </c>
      <c r="D37" s="293">
        <f t="shared" si="0"/>
        <v>7.1428571428571425E-2</v>
      </c>
      <c r="E37" s="3"/>
      <c r="F37" s="3"/>
      <c r="G37" s="3"/>
      <c r="H37" s="3"/>
      <c r="I37" s="3"/>
      <c r="J37" s="3"/>
      <c r="K37" s="3"/>
      <c r="O37" s="3"/>
    </row>
    <row r="38" spans="1:15" s="2" customFormat="1" ht="9" x14ac:dyDescent="0.15">
      <c r="A38" s="298" t="s">
        <v>100</v>
      </c>
      <c r="B38" s="292">
        <v>1</v>
      </c>
      <c r="C38" s="292">
        <v>14</v>
      </c>
      <c r="D38" s="293">
        <f t="shared" si="0"/>
        <v>7.1428571428571425E-2</v>
      </c>
      <c r="E38" s="3"/>
      <c r="F38" s="3"/>
      <c r="G38" s="3"/>
      <c r="H38" s="3"/>
      <c r="I38" s="3"/>
      <c r="J38" s="3"/>
      <c r="K38" s="3"/>
      <c r="O38" s="3"/>
    </row>
    <row r="39" spans="1:15" s="2" customFormat="1" ht="9" x14ac:dyDescent="0.15">
      <c r="A39" s="298" t="s">
        <v>101</v>
      </c>
      <c r="B39" s="292">
        <v>0</v>
      </c>
      <c r="C39" s="292">
        <v>42</v>
      </c>
      <c r="D39" s="293">
        <f t="shared" si="0"/>
        <v>0</v>
      </c>
      <c r="E39" s="3"/>
      <c r="F39" s="3"/>
      <c r="G39" s="3"/>
      <c r="H39" s="3"/>
      <c r="I39" s="3"/>
      <c r="J39" s="3"/>
      <c r="K39" s="3"/>
      <c r="O39" s="3"/>
    </row>
    <row r="40" spans="1:15" s="2" customFormat="1" ht="9" x14ac:dyDescent="0.15">
      <c r="A40" s="297" t="s">
        <v>1010</v>
      </c>
      <c r="B40" s="292">
        <v>7</v>
      </c>
      <c r="C40" s="292">
        <v>56</v>
      </c>
      <c r="D40" s="293">
        <f t="shared" si="0"/>
        <v>0.125</v>
      </c>
      <c r="E40" s="3"/>
      <c r="F40" s="3"/>
      <c r="G40" s="3"/>
      <c r="H40" s="3"/>
      <c r="I40" s="3"/>
      <c r="J40" s="3"/>
      <c r="K40" s="3"/>
      <c r="O40" s="3"/>
    </row>
    <row r="41" spans="1:15" s="2" customFormat="1" ht="9" x14ac:dyDescent="0.15">
      <c r="A41" s="297" t="s">
        <v>1011</v>
      </c>
      <c r="B41" s="292">
        <v>5.5</v>
      </c>
      <c r="C41" s="292">
        <v>56</v>
      </c>
      <c r="D41" s="293">
        <f t="shared" si="0"/>
        <v>9.8214285714285712E-2</v>
      </c>
      <c r="E41" s="3"/>
      <c r="F41" s="3"/>
      <c r="G41" s="3"/>
      <c r="H41" s="3"/>
      <c r="I41" s="3"/>
      <c r="J41" s="3"/>
      <c r="K41" s="3"/>
      <c r="O41" s="3"/>
    </row>
    <row r="42" spans="1:15" s="2" customFormat="1" ht="9" x14ac:dyDescent="0.15">
      <c r="A42" s="298" t="s">
        <v>103</v>
      </c>
      <c r="B42" s="292">
        <v>0</v>
      </c>
      <c r="C42" s="292">
        <v>14</v>
      </c>
      <c r="D42" s="293">
        <f t="shared" si="0"/>
        <v>0</v>
      </c>
      <c r="E42" s="3"/>
      <c r="F42" s="3"/>
      <c r="G42" s="3"/>
      <c r="H42" s="3"/>
      <c r="I42" s="3"/>
      <c r="J42" s="3"/>
      <c r="K42" s="3"/>
      <c r="O42" s="3"/>
    </row>
    <row r="43" spans="1:15" s="2" customFormat="1" ht="9" x14ac:dyDescent="0.15">
      <c r="A43" s="297" t="s">
        <v>1939</v>
      </c>
      <c r="B43" s="292">
        <v>3</v>
      </c>
      <c r="C43" s="292">
        <v>42</v>
      </c>
      <c r="D43" s="293">
        <f t="shared" si="0"/>
        <v>7.1428571428571425E-2</v>
      </c>
      <c r="E43" s="3"/>
      <c r="F43" s="3"/>
      <c r="G43" s="3"/>
      <c r="H43" s="3"/>
      <c r="I43" s="3"/>
      <c r="J43" s="3"/>
      <c r="K43" s="3"/>
      <c r="O43" s="3"/>
    </row>
    <row r="45" spans="1:15" x14ac:dyDescent="0.2">
      <c r="A45" s="30" t="s">
        <v>1281</v>
      </c>
    </row>
  </sheetData>
  <printOptions gridLines="1"/>
  <pageMargins left="0.3" right="0" top="1" bottom="1" header="0.5" footer="0.5"/>
  <pageSetup orientation="landscape" horizontalDpi="4294967293" verticalDpi="4294967293" r:id="rId1"/>
  <headerFooter alignWithMargins="0">
    <oddFooter>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115"/>
  <sheetViews>
    <sheetView workbookViewId="0">
      <selection activeCell="H1" sqref="H1"/>
    </sheetView>
  </sheetViews>
  <sheetFormatPr defaultRowHeight="12.75" x14ac:dyDescent="0.2"/>
  <cols>
    <col min="1" max="1" width="8.7109375" style="26" customWidth="1"/>
    <col min="2" max="3" width="4.28515625" style="37" customWidth="1"/>
    <col min="4" max="5" width="4.28515625" style="320" customWidth="1"/>
    <col min="6" max="6" width="4.28515625" style="37" customWidth="1"/>
    <col min="7" max="7" width="4.28515625" style="321" customWidth="1"/>
    <col min="8" max="8" width="2.7109375" customWidth="1"/>
    <col min="9" max="9" width="8.7109375" style="26" customWidth="1"/>
    <col min="10" max="11" width="4.28515625" style="37" customWidth="1"/>
    <col min="12" max="13" width="4.28515625" style="320" customWidth="1"/>
    <col min="14" max="14" width="4.28515625" style="37" customWidth="1"/>
    <col min="15" max="15" width="4.28515625" style="321" customWidth="1"/>
    <col min="16" max="16" width="2.7109375" customWidth="1"/>
    <col min="17" max="17" width="8.7109375" style="26" customWidth="1"/>
    <col min="18" max="19" width="4.28515625" style="37" customWidth="1"/>
    <col min="20" max="21" width="4.28515625" style="320" customWidth="1"/>
    <col min="22" max="22" width="4.28515625" style="37" customWidth="1"/>
    <col min="23" max="23" width="4.28515625" style="321" customWidth="1"/>
    <col min="24" max="24" width="2.7109375" customWidth="1"/>
    <col min="25" max="25" width="8.7109375" style="26" customWidth="1"/>
    <col min="26" max="27" width="4.28515625" style="37" customWidth="1"/>
    <col min="28" max="29" width="4.28515625" style="320" customWidth="1"/>
    <col min="30" max="30" width="4.28515625" style="37" customWidth="1"/>
    <col min="31" max="31" width="4.28515625" style="321" customWidth="1"/>
    <col min="32" max="32" width="2.7109375" customWidth="1"/>
    <col min="33" max="33" width="8.7109375" style="26" customWidth="1"/>
    <col min="34" max="35" width="4.28515625" style="37" customWidth="1"/>
    <col min="36" max="37" width="4.28515625" style="320" customWidth="1"/>
    <col min="38" max="38" width="4.28515625" style="37" customWidth="1"/>
    <col min="39" max="39" width="4.28515625" style="321" customWidth="1"/>
    <col min="40" max="40" width="2.7109375" customWidth="1"/>
    <col min="41" max="41" width="7.7109375" style="12" customWidth="1"/>
    <col min="42" max="42" width="14.7109375" style="301" bestFit="1" customWidth="1"/>
    <col min="43" max="43" width="9.140625" style="301"/>
  </cols>
  <sheetData>
    <row r="1" spans="1:45" s="24" customFormat="1" x14ac:dyDescent="0.2">
      <c r="A1" s="435" t="s">
        <v>114</v>
      </c>
      <c r="B1" s="435"/>
      <c r="C1" s="435"/>
      <c r="D1" s="435"/>
      <c r="E1" s="435"/>
      <c r="F1" s="435"/>
      <c r="G1" s="299"/>
      <c r="H1" s="300"/>
      <c r="I1" s="435" t="s">
        <v>115</v>
      </c>
      <c r="J1" s="435"/>
      <c r="K1" s="435"/>
      <c r="L1" s="435"/>
      <c r="M1" s="435"/>
      <c r="N1" s="435"/>
      <c r="O1" s="299"/>
      <c r="P1" s="300"/>
      <c r="Q1" s="435" t="s">
        <v>116</v>
      </c>
      <c r="R1" s="435"/>
      <c r="S1" s="435"/>
      <c r="T1" s="435"/>
      <c r="U1" s="435"/>
      <c r="V1" s="435"/>
      <c r="W1" s="299"/>
      <c r="X1" s="300"/>
      <c r="Y1" s="435" t="s">
        <v>117</v>
      </c>
      <c r="Z1" s="435"/>
      <c r="AA1" s="435"/>
      <c r="AB1" s="435"/>
      <c r="AC1" s="435"/>
      <c r="AD1" s="435"/>
      <c r="AE1" s="299"/>
      <c r="AF1" s="300"/>
      <c r="AG1" s="435" t="s">
        <v>118</v>
      </c>
      <c r="AH1" s="435"/>
      <c r="AI1" s="435"/>
      <c r="AJ1" s="435"/>
      <c r="AK1" s="435"/>
      <c r="AL1" s="435"/>
      <c r="AM1" s="299"/>
      <c r="AN1" s="300"/>
      <c r="AO1" s="12"/>
      <c r="AP1" s="301"/>
      <c r="AQ1" s="301"/>
    </row>
    <row r="2" spans="1:45" s="302" customFormat="1" ht="8.25" x14ac:dyDescent="0.15">
      <c r="B2" s="302" t="s">
        <v>1282</v>
      </c>
      <c r="C2" s="302" t="s">
        <v>1283</v>
      </c>
      <c r="D2" s="303" t="s">
        <v>1284</v>
      </c>
      <c r="E2" s="303" t="s">
        <v>1285</v>
      </c>
      <c r="F2" s="302" t="s">
        <v>1286</v>
      </c>
      <c r="G2" s="304" t="s">
        <v>1287</v>
      </c>
      <c r="H2" s="305"/>
      <c r="J2" s="302" t="s">
        <v>1282</v>
      </c>
      <c r="K2" s="302" t="s">
        <v>1283</v>
      </c>
      <c r="L2" s="303" t="s">
        <v>1284</v>
      </c>
      <c r="M2" s="303" t="s">
        <v>1285</v>
      </c>
      <c r="N2" s="302" t="s">
        <v>1286</v>
      </c>
      <c r="O2" s="304"/>
      <c r="P2" s="305"/>
      <c r="R2" s="302" t="s">
        <v>1282</v>
      </c>
      <c r="S2" s="302" t="s">
        <v>1283</v>
      </c>
      <c r="T2" s="303" t="s">
        <v>1284</v>
      </c>
      <c r="U2" s="303" t="s">
        <v>1285</v>
      </c>
      <c r="V2" s="302" t="s">
        <v>1286</v>
      </c>
      <c r="W2" s="304"/>
      <c r="X2" s="305"/>
      <c r="Z2" s="302" t="s">
        <v>1282</v>
      </c>
      <c r="AA2" s="302" t="s">
        <v>1283</v>
      </c>
      <c r="AB2" s="303" t="s">
        <v>1284</v>
      </c>
      <c r="AC2" s="303" t="s">
        <v>1285</v>
      </c>
      <c r="AD2" s="302" t="s">
        <v>1286</v>
      </c>
      <c r="AE2" s="304"/>
      <c r="AF2" s="305"/>
      <c r="AH2" s="302" t="s">
        <v>1282</v>
      </c>
      <c r="AI2" s="302" t="s">
        <v>1283</v>
      </c>
      <c r="AJ2" s="303" t="s">
        <v>1284</v>
      </c>
      <c r="AK2" s="303" t="s">
        <v>1285</v>
      </c>
      <c r="AL2" s="302" t="s">
        <v>1286</v>
      </c>
      <c r="AM2" s="304"/>
      <c r="AN2" s="305"/>
      <c r="AO2" s="10" t="s">
        <v>1282</v>
      </c>
      <c r="AP2" s="301" t="s">
        <v>1288</v>
      </c>
      <c r="AQ2" s="301" t="s">
        <v>1289</v>
      </c>
    </row>
    <row r="3" spans="1:45" s="12" customFormat="1" ht="8.25" x14ac:dyDescent="0.15">
      <c r="A3" s="306" t="s">
        <v>402</v>
      </c>
      <c r="B3" s="136">
        <v>277</v>
      </c>
      <c r="C3" s="10">
        <v>347</v>
      </c>
      <c r="D3" s="307">
        <f>B3/14</f>
        <v>19.785714285714285</v>
      </c>
      <c r="E3" s="307">
        <f>C3/14</f>
        <v>24.785714285714285</v>
      </c>
      <c r="F3" s="307">
        <f>D3-E3</f>
        <v>-5</v>
      </c>
      <c r="G3" s="308">
        <v>0.10508000000000001</v>
      </c>
      <c r="H3" s="309"/>
      <c r="I3" s="306" t="s">
        <v>408</v>
      </c>
      <c r="J3" s="10">
        <v>287</v>
      </c>
      <c r="K3" s="10">
        <v>405</v>
      </c>
      <c r="L3" s="307">
        <f>J3/14</f>
        <v>20.5</v>
      </c>
      <c r="M3" s="307">
        <f>K3/14</f>
        <v>28.928571428571427</v>
      </c>
      <c r="N3" s="307">
        <f>L3-M3</f>
        <v>-8.428571428571427</v>
      </c>
      <c r="O3" s="308"/>
      <c r="P3" s="309"/>
      <c r="Q3" s="306" t="s">
        <v>401</v>
      </c>
      <c r="R3" s="10">
        <v>355</v>
      </c>
      <c r="S3" s="10">
        <v>369</v>
      </c>
      <c r="T3" s="307">
        <f>R3/14</f>
        <v>25.357142857142858</v>
      </c>
      <c r="U3" s="307">
        <f>S3/14</f>
        <v>26.357142857142858</v>
      </c>
      <c r="V3" s="307">
        <f>T3-U3</f>
        <v>-1</v>
      </c>
      <c r="W3" s="308"/>
      <c r="X3" s="309"/>
      <c r="Y3" s="306" t="s">
        <v>373</v>
      </c>
      <c r="Z3" s="10">
        <v>385</v>
      </c>
      <c r="AA3" s="136">
        <v>555</v>
      </c>
      <c r="AB3" s="307">
        <f>Z3/14</f>
        <v>27.5</v>
      </c>
      <c r="AC3" s="307">
        <f>AA3/14</f>
        <v>39.642857142857146</v>
      </c>
      <c r="AD3" s="310">
        <f>AB3-AC3</f>
        <v>-12.142857142857146</v>
      </c>
      <c r="AE3" s="311"/>
      <c r="AF3" s="309"/>
      <c r="AG3" s="306" t="s">
        <v>373</v>
      </c>
      <c r="AH3" s="10">
        <v>490</v>
      </c>
      <c r="AI3" s="10">
        <v>470</v>
      </c>
      <c r="AJ3" s="307">
        <f>AH3/14</f>
        <v>35</v>
      </c>
      <c r="AK3" s="307">
        <f>AI3/14</f>
        <v>33.571428571428569</v>
      </c>
      <c r="AL3" s="307">
        <f>AJ3-AK3</f>
        <v>1.4285714285714306</v>
      </c>
      <c r="AM3" s="308"/>
      <c r="AN3" s="309"/>
      <c r="AO3" s="10" t="s">
        <v>1283</v>
      </c>
      <c r="AP3" s="301" t="s">
        <v>1290</v>
      </c>
      <c r="AQ3" s="301" t="s">
        <v>1291</v>
      </c>
    </row>
    <row r="4" spans="1:45" s="12" customFormat="1" ht="8.25" x14ac:dyDescent="0.15">
      <c r="A4" s="306" t="s">
        <v>403</v>
      </c>
      <c r="B4" s="10">
        <v>354</v>
      </c>
      <c r="C4" s="10">
        <v>285</v>
      </c>
      <c r="D4" s="307">
        <f t="shared" ref="D4:E10" si="0">B4/14</f>
        <v>25.285714285714285</v>
      </c>
      <c r="E4" s="307">
        <f t="shared" si="0"/>
        <v>20.357142857142858</v>
      </c>
      <c r="F4" s="310">
        <f t="shared" ref="F4:F10" si="1">D4-E4</f>
        <v>4.928571428571427</v>
      </c>
      <c r="G4" s="308">
        <v>0.13428999999999999</v>
      </c>
      <c r="H4" s="309"/>
      <c r="I4" s="306" t="s">
        <v>360</v>
      </c>
      <c r="J4" s="10">
        <v>406</v>
      </c>
      <c r="K4" s="10">
        <v>352</v>
      </c>
      <c r="L4" s="307">
        <f t="shared" ref="L4:M14" si="2">J4/14</f>
        <v>29</v>
      </c>
      <c r="M4" s="307">
        <f t="shared" si="2"/>
        <v>25.142857142857142</v>
      </c>
      <c r="N4" s="307">
        <f t="shared" ref="N4:N14" si="3">L4-M4</f>
        <v>3.8571428571428577</v>
      </c>
      <c r="O4" s="308"/>
      <c r="P4" s="309"/>
      <c r="Q4" s="306" t="s">
        <v>360</v>
      </c>
      <c r="R4" s="10">
        <v>439</v>
      </c>
      <c r="S4" s="10">
        <v>343</v>
      </c>
      <c r="T4" s="307">
        <f t="shared" ref="T4:U14" si="4">R4/14</f>
        <v>31.357142857142858</v>
      </c>
      <c r="U4" s="307">
        <f t="shared" si="4"/>
        <v>24.5</v>
      </c>
      <c r="V4" s="307">
        <f t="shared" ref="V4:V14" si="5">T4-U4</f>
        <v>6.8571428571428577</v>
      </c>
      <c r="W4" s="308"/>
      <c r="X4" s="309"/>
      <c r="Y4" s="306" t="s">
        <v>378</v>
      </c>
      <c r="Z4" s="10">
        <v>417</v>
      </c>
      <c r="AA4" s="10">
        <v>476</v>
      </c>
      <c r="AB4" s="307">
        <f t="shared" ref="AB4:AC14" si="6">Z4/14</f>
        <v>29.785714285714285</v>
      </c>
      <c r="AC4" s="307">
        <f t="shared" si="6"/>
        <v>34</v>
      </c>
      <c r="AD4" s="307">
        <f t="shared" ref="AD4:AD14" si="7">AB4-AC4</f>
        <v>-4.2142857142857153</v>
      </c>
      <c r="AE4" s="308"/>
      <c r="AF4" s="309"/>
      <c r="AG4" s="306" t="s">
        <v>378</v>
      </c>
      <c r="AH4" s="10">
        <v>512</v>
      </c>
      <c r="AI4" s="10">
        <v>497</v>
      </c>
      <c r="AJ4" s="307">
        <f t="shared" ref="AJ4:AK14" si="8">AH4/14</f>
        <v>36.571428571428569</v>
      </c>
      <c r="AK4" s="307">
        <f t="shared" si="8"/>
        <v>35.5</v>
      </c>
      <c r="AL4" s="307">
        <f t="shared" ref="AL4:AL14" si="9">AJ4-AK4</f>
        <v>1.0714285714285694</v>
      </c>
      <c r="AM4" s="308"/>
      <c r="AN4" s="309"/>
      <c r="AO4" s="10" t="s">
        <v>1284</v>
      </c>
      <c r="AP4" s="301" t="s">
        <v>1292</v>
      </c>
      <c r="AQ4" s="301" t="s">
        <v>1293</v>
      </c>
    </row>
    <row r="5" spans="1:45" s="12" customFormat="1" ht="8.25" x14ac:dyDescent="0.15">
      <c r="A5" s="306" t="s">
        <v>390</v>
      </c>
      <c r="B5" s="10">
        <v>294</v>
      </c>
      <c r="C5" s="10">
        <v>289</v>
      </c>
      <c r="D5" s="307">
        <f t="shared" si="0"/>
        <v>21</v>
      </c>
      <c r="E5" s="307">
        <f t="shared" si="0"/>
        <v>20.642857142857142</v>
      </c>
      <c r="F5" s="307">
        <f t="shared" si="1"/>
        <v>0.35714285714285765</v>
      </c>
      <c r="G5" s="308">
        <v>0.11153</v>
      </c>
      <c r="H5" s="309"/>
      <c r="I5" s="306" t="s">
        <v>412</v>
      </c>
      <c r="J5" s="136">
        <v>272</v>
      </c>
      <c r="K5" s="136">
        <v>415</v>
      </c>
      <c r="L5" s="307">
        <f t="shared" si="2"/>
        <v>19.428571428571427</v>
      </c>
      <c r="M5" s="307">
        <f t="shared" si="2"/>
        <v>29.642857142857142</v>
      </c>
      <c r="N5" s="310">
        <f t="shared" si="3"/>
        <v>-10.214285714285715</v>
      </c>
      <c r="O5" s="308">
        <v>6.3890000000000002E-2</v>
      </c>
      <c r="P5" s="309"/>
      <c r="Q5" s="306" t="s">
        <v>378</v>
      </c>
      <c r="R5" s="136">
        <v>284</v>
      </c>
      <c r="S5" s="10">
        <v>428</v>
      </c>
      <c r="T5" s="307">
        <f t="shared" si="4"/>
        <v>20.285714285714285</v>
      </c>
      <c r="U5" s="307">
        <f t="shared" si="4"/>
        <v>30.571428571428573</v>
      </c>
      <c r="V5" s="307">
        <f t="shared" si="5"/>
        <v>-10.285714285714288</v>
      </c>
      <c r="W5" s="308">
        <v>6.4750000000000002E-2</v>
      </c>
      <c r="X5" s="309"/>
      <c r="Y5" s="306" t="s">
        <v>406</v>
      </c>
      <c r="Z5" s="10">
        <v>545</v>
      </c>
      <c r="AA5" s="10">
        <v>421</v>
      </c>
      <c r="AB5" s="307">
        <f t="shared" si="6"/>
        <v>38.928571428571431</v>
      </c>
      <c r="AC5" s="307">
        <f t="shared" si="6"/>
        <v>30.071428571428573</v>
      </c>
      <c r="AD5" s="310">
        <f t="shared" si="7"/>
        <v>8.8571428571428577</v>
      </c>
      <c r="AE5" s="311"/>
      <c r="AF5" s="309"/>
      <c r="AG5" s="306" t="s">
        <v>406</v>
      </c>
      <c r="AH5" s="10">
        <v>482</v>
      </c>
      <c r="AI5" s="10">
        <v>535</v>
      </c>
      <c r="AJ5" s="307">
        <f t="shared" si="8"/>
        <v>34.428571428571431</v>
      </c>
      <c r="AK5" s="307">
        <f t="shared" si="8"/>
        <v>38.214285714285715</v>
      </c>
      <c r="AL5" s="307">
        <f t="shared" si="9"/>
        <v>-3.7857142857142847</v>
      </c>
      <c r="AM5" s="308"/>
      <c r="AN5" s="309"/>
      <c r="AO5" s="10" t="s">
        <v>1285</v>
      </c>
      <c r="AP5" s="301" t="s">
        <v>1294</v>
      </c>
      <c r="AQ5" s="301" t="s">
        <v>1295</v>
      </c>
    </row>
    <row r="6" spans="1:45" s="12" customFormat="1" ht="8.25" x14ac:dyDescent="0.15">
      <c r="A6" s="306" t="s">
        <v>360</v>
      </c>
      <c r="B6" s="136">
        <v>410</v>
      </c>
      <c r="C6" s="10">
        <v>373</v>
      </c>
      <c r="D6" s="307">
        <f t="shared" si="0"/>
        <v>29.285714285714285</v>
      </c>
      <c r="E6" s="307">
        <f t="shared" si="0"/>
        <v>26.642857142857142</v>
      </c>
      <c r="F6" s="307">
        <f t="shared" si="1"/>
        <v>2.6428571428571423</v>
      </c>
      <c r="G6" s="308">
        <v>0.15553</v>
      </c>
      <c r="H6" s="309"/>
      <c r="I6" s="306" t="s">
        <v>390</v>
      </c>
      <c r="J6" s="136">
        <v>449</v>
      </c>
      <c r="K6" s="10">
        <v>359</v>
      </c>
      <c r="L6" s="307">
        <f t="shared" si="2"/>
        <v>32.071428571428569</v>
      </c>
      <c r="M6" s="307">
        <f t="shared" si="2"/>
        <v>25.642857142857142</v>
      </c>
      <c r="N6" s="307">
        <f t="shared" si="3"/>
        <v>6.428571428571427</v>
      </c>
      <c r="O6" s="308">
        <v>0.10546999999999999</v>
      </c>
      <c r="P6" s="309"/>
      <c r="Q6" s="306" t="s">
        <v>404</v>
      </c>
      <c r="R6" s="10">
        <v>350</v>
      </c>
      <c r="S6" s="10">
        <v>379</v>
      </c>
      <c r="T6" s="307">
        <f t="shared" si="4"/>
        <v>25</v>
      </c>
      <c r="U6" s="307">
        <f t="shared" si="4"/>
        <v>27.071428571428573</v>
      </c>
      <c r="V6" s="307">
        <f t="shared" si="5"/>
        <v>-2.071428571428573</v>
      </c>
      <c r="W6" s="308"/>
      <c r="X6" s="309"/>
      <c r="Y6" s="306" t="s">
        <v>367</v>
      </c>
      <c r="Z6" s="10">
        <v>490</v>
      </c>
      <c r="AA6" s="136">
        <v>412</v>
      </c>
      <c r="AB6" s="307">
        <f t="shared" si="6"/>
        <v>35</v>
      </c>
      <c r="AC6" s="307">
        <f t="shared" si="6"/>
        <v>29.428571428571427</v>
      </c>
      <c r="AD6" s="307">
        <f t="shared" si="7"/>
        <v>5.571428571428573</v>
      </c>
      <c r="AE6" s="308"/>
      <c r="AF6" s="309"/>
      <c r="AG6" s="306" t="s">
        <v>367</v>
      </c>
      <c r="AH6" s="10">
        <v>536</v>
      </c>
      <c r="AI6" s="10">
        <v>469</v>
      </c>
      <c r="AJ6" s="307">
        <f t="shared" si="8"/>
        <v>38.285714285714285</v>
      </c>
      <c r="AK6" s="307">
        <f t="shared" si="8"/>
        <v>33.5</v>
      </c>
      <c r="AL6" s="307">
        <f t="shared" si="9"/>
        <v>4.7857142857142847</v>
      </c>
      <c r="AM6" s="308"/>
      <c r="AN6" s="309"/>
      <c r="AO6" s="10" t="s">
        <v>1286</v>
      </c>
      <c r="AP6" s="301" t="s">
        <v>1296</v>
      </c>
      <c r="AQ6" s="301" t="s">
        <v>1297</v>
      </c>
    </row>
    <row r="7" spans="1:45" s="12" customFormat="1" ht="8.25" x14ac:dyDescent="0.15">
      <c r="A7" s="306" t="s">
        <v>400</v>
      </c>
      <c r="B7" s="10">
        <v>315</v>
      </c>
      <c r="C7" s="312">
        <v>255</v>
      </c>
      <c r="D7" s="307">
        <f t="shared" si="0"/>
        <v>22.5</v>
      </c>
      <c r="E7" s="307">
        <f t="shared" si="0"/>
        <v>18.214285714285715</v>
      </c>
      <c r="F7" s="307">
        <f t="shared" si="1"/>
        <v>4.2857142857142847</v>
      </c>
      <c r="G7" s="308">
        <v>0.11949</v>
      </c>
      <c r="H7" s="309"/>
      <c r="I7" s="306" t="s">
        <v>403</v>
      </c>
      <c r="J7" s="10">
        <v>338</v>
      </c>
      <c r="K7" s="10">
        <v>363</v>
      </c>
      <c r="L7" s="307">
        <f t="shared" si="2"/>
        <v>24.142857142857142</v>
      </c>
      <c r="M7" s="307">
        <f t="shared" si="2"/>
        <v>25.928571428571427</v>
      </c>
      <c r="N7" s="307">
        <f t="shared" si="3"/>
        <v>-1.7857142857142847</v>
      </c>
      <c r="O7" s="308"/>
      <c r="P7" s="309"/>
      <c r="Q7" s="306" t="s">
        <v>364</v>
      </c>
      <c r="R7" s="136">
        <v>509</v>
      </c>
      <c r="S7" s="10">
        <v>304</v>
      </c>
      <c r="T7" s="307">
        <f t="shared" si="4"/>
        <v>36.357142857142854</v>
      </c>
      <c r="U7" s="307">
        <f t="shared" si="4"/>
        <v>21.714285714285715</v>
      </c>
      <c r="V7" s="310">
        <f t="shared" si="5"/>
        <v>14.642857142857139</v>
      </c>
      <c r="W7" s="311">
        <v>0.11605</v>
      </c>
      <c r="X7" s="309"/>
      <c r="Y7" s="306" t="s">
        <v>404</v>
      </c>
      <c r="Z7" s="10">
        <v>499</v>
      </c>
      <c r="AA7" s="10">
        <v>439</v>
      </c>
      <c r="AB7" s="307">
        <f t="shared" si="6"/>
        <v>35.642857142857146</v>
      </c>
      <c r="AC7" s="307">
        <f t="shared" si="6"/>
        <v>31.357142857142858</v>
      </c>
      <c r="AD7" s="307">
        <f t="shared" si="7"/>
        <v>4.2857142857142883</v>
      </c>
      <c r="AE7" s="308"/>
      <c r="AF7" s="309"/>
      <c r="AG7" s="306" t="s">
        <v>404</v>
      </c>
      <c r="AH7" s="10">
        <v>557</v>
      </c>
      <c r="AI7" s="10">
        <v>564</v>
      </c>
      <c r="AJ7" s="307">
        <f t="shared" si="8"/>
        <v>39.785714285714285</v>
      </c>
      <c r="AK7" s="307">
        <f t="shared" si="8"/>
        <v>40.285714285714285</v>
      </c>
      <c r="AL7" s="307">
        <f t="shared" si="9"/>
        <v>-0.5</v>
      </c>
      <c r="AM7" s="308"/>
      <c r="AN7" s="309"/>
      <c r="AP7" s="301"/>
      <c r="AQ7" s="301"/>
    </row>
    <row r="8" spans="1:45" s="12" customFormat="1" ht="8.25" x14ac:dyDescent="0.15">
      <c r="A8" s="306" t="s">
        <v>364</v>
      </c>
      <c r="B8" s="10">
        <v>310</v>
      </c>
      <c r="C8" s="136">
        <v>427</v>
      </c>
      <c r="D8" s="307">
        <f t="shared" si="0"/>
        <v>22.142857142857142</v>
      </c>
      <c r="E8" s="307">
        <f t="shared" si="0"/>
        <v>30.5</v>
      </c>
      <c r="F8" s="310">
        <f t="shared" si="1"/>
        <v>-8.3571428571428577</v>
      </c>
      <c r="G8" s="308">
        <v>0.1176</v>
      </c>
      <c r="H8" s="309"/>
      <c r="I8" s="306" t="s">
        <v>378</v>
      </c>
      <c r="J8" s="10">
        <v>364</v>
      </c>
      <c r="K8" s="10">
        <v>357</v>
      </c>
      <c r="L8" s="307">
        <f t="shared" si="2"/>
        <v>26</v>
      </c>
      <c r="M8" s="307">
        <f t="shared" si="2"/>
        <v>25.5</v>
      </c>
      <c r="N8" s="307">
        <f t="shared" si="3"/>
        <v>0.5</v>
      </c>
      <c r="O8" s="308"/>
      <c r="P8" s="309"/>
      <c r="Q8" s="306" t="s">
        <v>389</v>
      </c>
      <c r="R8" s="10">
        <v>291</v>
      </c>
      <c r="S8" s="136">
        <v>442</v>
      </c>
      <c r="T8" s="307">
        <f t="shared" si="4"/>
        <v>20.785714285714285</v>
      </c>
      <c r="U8" s="307">
        <f t="shared" si="4"/>
        <v>31.571428571428573</v>
      </c>
      <c r="V8" s="310">
        <f t="shared" si="5"/>
        <v>-10.785714285714288</v>
      </c>
      <c r="W8" s="311"/>
      <c r="X8" s="309"/>
      <c r="Y8" s="306" t="s">
        <v>360</v>
      </c>
      <c r="Z8" s="10">
        <v>438</v>
      </c>
      <c r="AA8" s="10">
        <v>439</v>
      </c>
      <c r="AB8" s="307">
        <f t="shared" si="6"/>
        <v>31.285714285714285</v>
      </c>
      <c r="AC8" s="307">
        <f t="shared" si="6"/>
        <v>31.357142857142858</v>
      </c>
      <c r="AD8" s="307">
        <f t="shared" si="7"/>
        <v>-7.1428571428572951E-2</v>
      </c>
      <c r="AE8" s="308"/>
      <c r="AF8" s="309"/>
      <c r="AG8" s="306" t="s">
        <v>360</v>
      </c>
      <c r="AH8" s="10">
        <v>456</v>
      </c>
      <c r="AI8" s="10">
        <v>444</v>
      </c>
      <c r="AJ8" s="307">
        <f t="shared" si="8"/>
        <v>32.571428571428569</v>
      </c>
      <c r="AK8" s="307">
        <f t="shared" si="8"/>
        <v>31.714285714285715</v>
      </c>
      <c r="AL8" s="307">
        <f t="shared" si="9"/>
        <v>0.8571428571428541</v>
      </c>
      <c r="AM8" s="308"/>
      <c r="AN8" s="309"/>
      <c r="AP8" s="301"/>
      <c r="AQ8" s="301"/>
    </row>
    <row r="9" spans="1:45" s="12" customFormat="1" ht="8.25" x14ac:dyDescent="0.15">
      <c r="A9" s="306" t="s">
        <v>412</v>
      </c>
      <c r="B9" s="10">
        <v>343</v>
      </c>
      <c r="C9" s="10">
        <v>315</v>
      </c>
      <c r="D9" s="307">
        <f t="shared" si="0"/>
        <v>24.5</v>
      </c>
      <c r="E9" s="307">
        <f t="shared" si="0"/>
        <v>22.5</v>
      </c>
      <c r="F9" s="307">
        <f t="shared" si="1"/>
        <v>2</v>
      </c>
      <c r="G9" s="308">
        <v>0.13012000000000001</v>
      </c>
      <c r="H9" s="309"/>
      <c r="I9" s="306" t="s">
        <v>370</v>
      </c>
      <c r="J9" s="10">
        <v>401</v>
      </c>
      <c r="K9" s="10">
        <v>336</v>
      </c>
      <c r="L9" s="307">
        <f t="shared" si="2"/>
        <v>28.642857142857142</v>
      </c>
      <c r="M9" s="307">
        <f t="shared" si="2"/>
        <v>24</v>
      </c>
      <c r="N9" s="307">
        <f t="shared" si="3"/>
        <v>4.6428571428571423</v>
      </c>
      <c r="O9" s="308"/>
      <c r="P9" s="309"/>
      <c r="Q9" s="306" t="s">
        <v>375</v>
      </c>
      <c r="R9" s="10">
        <v>288</v>
      </c>
      <c r="S9" s="10">
        <v>427</v>
      </c>
      <c r="T9" s="307">
        <f t="shared" si="4"/>
        <v>20.571428571428573</v>
      </c>
      <c r="U9" s="307">
        <f t="shared" si="4"/>
        <v>30.5</v>
      </c>
      <c r="V9" s="307">
        <f t="shared" si="5"/>
        <v>-9.928571428571427</v>
      </c>
      <c r="W9" s="308"/>
      <c r="X9" s="309"/>
      <c r="Y9" s="306" t="s">
        <v>366</v>
      </c>
      <c r="Z9" s="10">
        <v>515</v>
      </c>
      <c r="AA9" s="10">
        <v>434</v>
      </c>
      <c r="AB9" s="307">
        <f t="shared" si="6"/>
        <v>36.785714285714285</v>
      </c>
      <c r="AC9" s="307">
        <f t="shared" si="6"/>
        <v>31</v>
      </c>
      <c r="AD9" s="307">
        <f t="shared" si="7"/>
        <v>5.7857142857142847</v>
      </c>
      <c r="AE9" s="308"/>
      <c r="AF9" s="309"/>
      <c r="AG9" s="306" t="s">
        <v>366</v>
      </c>
      <c r="AH9" s="136">
        <v>562</v>
      </c>
      <c r="AI9" s="10">
        <v>512</v>
      </c>
      <c r="AJ9" s="307">
        <f t="shared" si="8"/>
        <v>40.142857142857146</v>
      </c>
      <c r="AK9" s="307">
        <f t="shared" si="8"/>
        <v>36.571428571428569</v>
      </c>
      <c r="AL9" s="307">
        <f t="shared" si="9"/>
        <v>3.5714285714285765</v>
      </c>
      <c r="AM9" s="308">
        <v>9.5219999999999999E-2</v>
      </c>
      <c r="AN9" s="309"/>
      <c r="AP9" s="301">
        <f>SUM(B15,J15,R15,Z15,AH15,B30,J30,R30,Z30,AH30,B45,J45,R45,Z45,AH45,B60,J60,R60,Z60,AH60,B75,J75,R75,Z75,AH75,B90,J90,R90,Z90,AH90,B105,J105,R105,Z105)</f>
        <v>218104</v>
      </c>
      <c r="AQ9" s="301" t="s">
        <v>2159</v>
      </c>
    </row>
    <row r="10" spans="1:45" s="12" customFormat="1" ht="8.25" x14ac:dyDescent="0.15">
      <c r="A10" s="306" t="s">
        <v>404</v>
      </c>
      <c r="B10" s="10">
        <v>333</v>
      </c>
      <c r="C10" s="10">
        <v>345</v>
      </c>
      <c r="D10" s="307">
        <f t="shared" si="0"/>
        <v>23.785714285714285</v>
      </c>
      <c r="E10" s="307">
        <f t="shared" si="0"/>
        <v>24.642857142857142</v>
      </c>
      <c r="F10" s="307">
        <f t="shared" si="1"/>
        <v>-0.85714285714285765</v>
      </c>
      <c r="G10" s="308">
        <v>0.13632</v>
      </c>
      <c r="H10" s="309"/>
      <c r="I10" s="306" t="s">
        <v>375</v>
      </c>
      <c r="J10" s="10">
        <v>426</v>
      </c>
      <c r="K10" s="10">
        <v>310</v>
      </c>
      <c r="L10" s="307">
        <f t="shared" si="2"/>
        <v>30.428571428571427</v>
      </c>
      <c r="M10" s="307">
        <f t="shared" si="2"/>
        <v>22.142857142857142</v>
      </c>
      <c r="N10" s="310">
        <f t="shared" si="3"/>
        <v>8.2857142857142847</v>
      </c>
      <c r="O10" s="311"/>
      <c r="P10" s="309"/>
      <c r="Q10" s="306" t="s">
        <v>370</v>
      </c>
      <c r="R10" s="10">
        <v>417</v>
      </c>
      <c r="S10" s="10">
        <v>409</v>
      </c>
      <c r="T10" s="307">
        <f t="shared" si="4"/>
        <v>29.785714285714285</v>
      </c>
      <c r="U10" s="307">
        <f t="shared" si="4"/>
        <v>29.214285714285715</v>
      </c>
      <c r="V10" s="307">
        <f t="shared" si="5"/>
        <v>0.5714285714285694</v>
      </c>
      <c r="W10" s="308"/>
      <c r="X10" s="309"/>
      <c r="Y10" s="306" t="s">
        <v>390</v>
      </c>
      <c r="Z10" s="10">
        <v>398</v>
      </c>
      <c r="AA10" s="10">
        <v>449</v>
      </c>
      <c r="AB10" s="307">
        <f t="shared" si="6"/>
        <v>28.428571428571427</v>
      </c>
      <c r="AC10" s="307">
        <f t="shared" si="6"/>
        <v>32.071428571428569</v>
      </c>
      <c r="AD10" s="307">
        <f t="shared" si="7"/>
        <v>-3.6428571428571423</v>
      </c>
      <c r="AE10" s="308"/>
      <c r="AF10" s="309"/>
      <c r="AG10" s="306" t="s">
        <v>390</v>
      </c>
      <c r="AH10" s="10">
        <v>479</v>
      </c>
      <c r="AI10" s="136">
        <v>568</v>
      </c>
      <c r="AJ10" s="307">
        <f t="shared" si="8"/>
        <v>34.214285714285715</v>
      </c>
      <c r="AK10" s="307">
        <f t="shared" si="8"/>
        <v>40.571428571428569</v>
      </c>
      <c r="AL10" s="307">
        <f t="shared" si="9"/>
        <v>-6.3571428571428541</v>
      </c>
      <c r="AM10" s="308"/>
      <c r="AN10" s="309"/>
      <c r="AP10" s="301"/>
      <c r="AQ10" s="301"/>
    </row>
    <row r="11" spans="1:45" s="12" customFormat="1" ht="8.25" x14ac:dyDescent="0.15">
      <c r="B11" s="10"/>
      <c r="C11" s="10"/>
      <c r="D11" s="307"/>
      <c r="E11" s="307"/>
      <c r="F11" s="10"/>
      <c r="G11" s="308"/>
      <c r="H11" s="309"/>
      <c r="I11" s="306" t="s">
        <v>404</v>
      </c>
      <c r="J11" s="10">
        <v>327</v>
      </c>
      <c r="K11" s="10">
        <v>339</v>
      </c>
      <c r="L11" s="307">
        <f t="shared" si="2"/>
        <v>23.357142857142858</v>
      </c>
      <c r="M11" s="307">
        <f t="shared" si="2"/>
        <v>24.214285714285715</v>
      </c>
      <c r="N11" s="307">
        <f t="shared" si="3"/>
        <v>-0.85714285714285765</v>
      </c>
      <c r="O11" s="308"/>
      <c r="P11" s="309"/>
      <c r="Q11" s="306" t="s">
        <v>367</v>
      </c>
      <c r="R11" s="10">
        <v>406</v>
      </c>
      <c r="S11" s="136">
        <v>277</v>
      </c>
      <c r="T11" s="307">
        <f t="shared" si="4"/>
        <v>29</v>
      </c>
      <c r="U11" s="307">
        <f t="shared" si="4"/>
        <v>19.785714285714285</v>
      </c>
      <c r="V11" s="307">
        <f t="shared" si="5"/>
        <v>9.2142857142857153</v>
      </c>
      <c r="W11" s="308"/>
      <c r="X11" s="309"/>
      <c r="Y11" s="306" t="s">
        <v>403</v>
      </c>
      <c r="Z11" s="10">
        <v>417</v>
      </c>
      <c r="AA11" s="10">
        <v>510</v>
      </c>
      <c r="AB11" s="307">
        <f t="shared" si="6"/>
        <v>29.785714285714285</v>
      </c>
      <c r="AC11" s="307">
        <f t="shared" si="6"/>
        <v>36.428571428571431</v>
      </c>
      <c r="AD11" s="307">
        <f t="shared" si="7"/>
        <v>-6.6428571428571459</v>
      </c>
      <c r="AE11" s="308"/>
      <c r="AF11" s="309"/>
      <c r="AG11" s="306" t="s">
        <v>403</v>
      </c>
      <c r="AH11" s="10">
        <v>301</v>
      </c>
      <c r="AI11" s="10">
        <v>462</v>
      </c>
      <c r="AJ11" s="307">
        <f t="shared" si="8"/>
        <v>21.5</v>
      </c>
      <c r="AK11" s="307">
        <f t="shared" si="8"/>
        <v>33</v>
      </c>
      <c r="AL11" s="310">
        <f t="shared" si="9"/>
        <v>-11.5</v>
      </c>
      <c r="AM11" s="311"/>
      <c r="AN11" s="309"/>
      <c r="AP11" s="301"/>
      <c r="AQ11" s="301"/>
    </row>
    <row r="12" spans="1:45" s="12" customFormat="1" ht="8.25" x14ac:dyDescent="0.15">
      <c r="B12" s="10"/>
      <c r="C12" s="10"/>
      <c r="D12" s="307"/>
      <c r="E12" s="307"/>
      <c r="F12" s="10"/>
      <c r="G12" s="308"/>
      <c r="H12" s="309"/>
      <c r="I12" s="306" t="s">
        <v>389</v>
      </c>
      <c r="J12" s="10">
        <v>306</v>
      </c>
      <c r="K12" s="136">
        <v>276</v>
      </c>
      <c r="L12" s="307">
        <f t="shared" si="2"/>
        <v>21.857142857142858</v>
      </c>
      <c r="M12" s="307">
        <f t="shared" si="2"/>
        <v>19.714285714285715</v>
      </c>
      <c r="N12" s="307">
        <f t="shared" si="3"/>
        <v>2.1428571428571423</v>
      </c>
      <c r="O12" s="308"/>
      <c r="P12" s="309"/>
      <c r="Q12" s="306" t="s">
        <v>403</v>
      </c>
      <c r="R12" s="10">
        <v>311</v>
      </c>
      <c r="S12" s="10">
        <v>351</v>
      </c>
      <c r="T12" s="307">
        <f t="shared" si="4"/>
        <v>22.214285714285715</v>
      </c>
      <c r="U12" s="307">
        <f t="shared" si="4"/>
        <v>25.071428571428573</v>
      </c>
      <c r="V12" s="307">
        <f t="shared" si="5"/>
        <v>-2.8571428571428577</v>
      </c>
      <c r="W12" s="308"/>
      <c r="X12" s="309"/>
      <c r="Y12" s="306" t="s">
        <v>713</v>
      </c>
      <c r="Z12" s="136">
        <v>351</v>
      </c>
      <c r="AA12" s="10">
        <v>446</v>
      </c>
      <c r="AB12" s="307">
        <f t="shared" si="6"/>
        <v>25.071428571428573</v>
      </c>
      <c r="AC12" s="307">
        <f t="shared" si="6"/>
        <v>31.857142857142858</v>
      </c>
      <c r="AD12" s="307">
        <f t="shared" si="7"/>
        <v>-6.7857142857142847</v>
      </c>
      <c r="AE12" s="308"/>
      <c r="AF12" s="309"/>
      <c r="AG12" s="306" t="s">
        <v>713</v>
      </c>
      <c r="AH12" s="136">
        <v>447</v>
      </c>
      <c r="AI12" s="136">
        <v>418</v>
      </c>
      <c r="AJ12" s="307">
        <f t="shared" si="8"/>
        <v>31.928571428571427</v>
      </c>
      <c r="AK12" s="307">
        <f t="shared" si="8"/>
        <v>29.857142857142858</v>
      </c>
      <c r="AL12" s="307">
        <f t="shared" si="9"/>
        <v>2.0714285714285694</v>
      </c>
      <c r="AM12" s="308"/>
      <c r="AN12" s="309"/>
      <c r="AP12" s="301"/>
      <c r="AQ12" s="301"/>
    </row>
    <row r="13" spans="1:45" s="12" customFormat="1" ht="8.25" x14ac:dyDescent="0.15">
      <c r="B13" s="10"/>
      <c r="C13" s="10"/>
      <c r="D13" s="307"/>
      <c r="E13" s="307"/>
      <c r="F13" s="10"/>
      <c r="G13" s="308"/>
      <c r="H13" s="309"/>
      <c r="I13" s="306" t="s">
        <v>364</v>
      </c>
      <c r="J13" s="10">
        <v>396</v>
      </c>
      <c r="K13" s="10">
        <v>349</v>
      </c>
      <c r="L13" s="307">
        <f t="shared" si="2"/>
        <v>28.285714285714285</v>
      </c>
      <c r="M13" s="307">
        <f t="shared" si="2"/>
        <v>24.928571428571427</v>
      </c>
      <c r="N13" s="307">
        <f t="shared" si="3"/>
        <v>3.3571428571428577</v>
      </c>
      <c r="O13" s="308"/>
      <c r="P13" s="309"/>
      <c r="Q13" s="306" t="s">
        <v>390</v>
      </c>
      <c r="R13" s="10">
        <v>340</v>
      </c>
      <c r="S13" s="10">
        <v>295</v>
      </c>
      <c r="T13" s="307">
        <f t="shared" si="4"/>
        <v>24.285714285714285</v>
      </c>
      <c r="U13" s="307">
        <f t="shared" si="4"/>
        <v>21.071428571428573</v>
      </c>
      <c r="V13" s="307">
        <f t="shared" si="5"/>
        <v>3.2142857142857117</v>
      </c>
      <c r="W13" s="308"/>
      <c r="X13" s="309"/>
      <c r="Y13" s="306" t="s">
        <v>370</v>
      </c>
      <c r="Z13" s="136">
        <v>564</v>
      </c>
      <c r="AA13" s="10">
        <v>452</v>
      </c>
      <c r="AB13" s="307">
        <f t="shared" si="6"/>
        <v>40.285714285714285</v>
      </c>
      <c r="AC13" s="307">
        <f t="shared" si="6"/>
        <v>32.285714285714285</v>
      </c>
      <c r="AD13" s="307">
        <f t="shared" si="7"/>
        <v>8</v>
      </c>
      <c r="AE13" s="308">
        <v>0.10231999999999999</v>
      </c>
      <c r="AF13" s="309"/>
      <c r="AG13" s="306" t="s">
        <v>370</v>
      </c>
      <c r="AH13" s="10">
        <v>525</v>
      </c>
      <c r="AI13" s="10">
        <v>483</v>
      </c>
      <c r="AJ13" s="307">
        <f t="shared" si="8"/>
        <v>37.5</v>
      </c>
      <c r="AK13" s="307">
        <f t="shared" si="8"/>
        <v>34.5</v>
      </c>
      <c r="AL13" s="307">
        <f t="shared" si="9"/>
        <v>3</v>
      </c>
      <c r="AM13" s="308"/>
      <c r="AN13" s="309"/>
      <c r="AP13" s="301"/>
      <c r="AQ13" s="301"/>
    </row>
    <row r="14" spans="1:45" s="12" customFormat="1" ht="8.25" x14ac:dyDescent="0.15">
      <c r="B14" s="10"/>
      <c r="C14" s="10"/>
      <c r="D14" s="307"/>
      <c r="E14" s="307"/>
      <c r="F14" s="10"/>
      <c r="G14" s="308"/>
      <c r="H14" s="309"/>
      <c r="I14" s="306" t="s">
        <v>400</v>
      </c>
      <c r="J14" s="10">
        <v>285</v>
      </c>
      <c r="K14" s="10">
        <v>396</v>
      </c>
      <c r="L14" s="307">
        <f t="shared" si="2"/>
        <v>20.357142857142858</v>
      </c>
      <c r="M14" s="307">
        <f t="shared" si="2"/>
        <v>28.285714285714285</v>
      </c>
      <c r="N14" s="307">
        <f t="shared" si="3"/>
        <v>-7.928571428571427</v>
      </c>
      <c r="O14" s="308"/>
      <c r="P14" s="309"/>
      <c r="Q14" s="306" t="s">
        <v>366</v>
      </c>
      <c r="R14" s="10">
        <v>396</v>
      </c>
      <c r="S14" s="10">
        <v>362</v>
      </c>
      <c r="T14" s="307">
        <f t="shared" si="4"/>
        <v>28.285714285714285</v>
      </c>
      <c r="U14" s="307">
        <f>S14/14</f>
        <v>25.857142857142858</v>
      </c>
      <c r="V14" s="307">
        <f t="shared" si="5"/>
        <v>2.428571428571427</v>
      </c>
      <c r="W14" s="308"/>
      <c r="X14" s="309"/>
      <c r="Y14" s="306" t="s">
        <v>389</v>
      </c>
      <c r="Z14" s="10">
        <v>493</v>
      </c>
      <c r="AA14" s="10">
        <v>479</v>
      </c>
      <c r="AB14" s="307">
        <f t="shared" si="6"/>
        <v>35.214285714285715</v>
      </c>
      <c r="AC14" s="307">
        <f t="shared" si="6"/>
        <v>34.214285714285715</v>
      </c>
      <c r="AD14" s="307">
        <f t="shared" si="7"/>
        <v>1</v>
      </c>
      <c r="AE14" s="308"/>
      <c r="AF14" s="309"/>
      <c r="AG14" s="306" t="s">
        <v>389</v>
      </c>
      <c r="AH14" s="10">
        <v>555</v>
      </c>
      <c r="AI14" s="10">
        <v>480</v>
      </c>
      <c r="AJ14" s="307">
        <f t="shared" si="8"/>
        <v>39.642857142857146</v>
      </c>
      <c r="AK14" s="307">
        <f t="shared" si="8"/>
        <v>34.285714285714285</v>
      </c>
      <c r="AL14" s="310">
        <f t="shared" si="9"/>
        <v>5.3571428571428612</v>
      </c>
      <c r="AM14" s="311"/>
      <c r="AN14" s="309"/>
      <c r="AP14" s="301"/>
      <c r="AQ14" s="301"/>
    </row>
    <row r="15" spans="1:45" s="12" customFormat="1" ht="8.25" x14ac:dyDescent="0.15">
      <c r="A15" s="309"/>
      <c r="B15" s="313">
        <f>SUM(B3:B14)</f>
        <v>2636</v>
      </c>
      <c r="C15" s="313">
        <f>SUM(C3:C14)</f>
        <v>2636</v>
      </c>
      <c r="D15" s="314"/>
      <c r="E15" s="314"/>
      <c r="F15" s="313"/>
      <c r="G15" s="315"/>
      <c r="H15" s="309"/>
      <c r="I15" s="309"/>
      <c r="J15" s="313">
        <f>SUM(J3:J14)</f>
        <v>4257</v>
      </c>
      <c r="K15" s="313">
        <f>SUM(K3:K14)</f>
        <v>4257</v>
      </c>
      <c r="L15" s="314"/>
      <c r="M15" s="314"/>
      <c r="N15" s="313"/>
      <c r="O15" s="315"/>
      <c r="P15" s="309"/>
      <c r="Q15" s="309"/>
      <c r="R15" s="313">
        <f>SUM(R3:R14)</f>
        <v>4386</v>
      </c>
      <c r="S15" s="313">
        <f>SUM(S3:S14)</f>
        <v>4386</v>
      </c>
      <c r="T15" s="314"/>
      <c r="U15" s="314"/>
      <c r="V15" s="313"/>
      <c r="W15" s="315"/>
      <c r="X15" s="309"/>
      <c r="Y15" s="309"/>
      <c r="Z15" s="313">
        <f>SUM(Z3:Z14)</f>
        <v>5512</v>
      </c>
      <c r="AA15" s="313">
        <f>SUM(AA3:AA14)</f>
        <v>5512</v>
      </c>
      <c r="AB15" s="314"/>
      <c r="AC15" s="314"/>
      <c r="AD15" s="313"/>
      <c r="AE15" s="315"/>
      <c r="AF15" s="309"/>
      <c r="AG15" s="309"/>
      <c r="AH15" s="313">
        <f>SUM(AH3:AH14)</f>
        <v>5902</v>
      </c>
      <c r="AI15" s="313">
        <f>SUM(AI3:AI14)</f>
        <v>5902</v>
      </c>
      <c r="AJ15" s="314"/>
      <c r="AK15" s="314"/>
      <c r="AL15" s="313"/>
      <c r="AM15" s="315"/>
      <c r="AN15" s="309"/>
      <c r="AP15" s="301"/>
      <c r="AQ15" s="301"/>
    </row>
    <row r="16" spans="1:45" s="12" customFormat="1" x14ac:dyDescent="0.2">
      <c r="A16" s="435" t="s">
        <v>166</v>
      </c>
      <c r="B16" s="435"/>
      <c r="C16" s="435"/>
      <c r="D16" s="435"/>
      <c r="E16" s="435"/>
      <c r="F16" s="435"/>
      <c r="G16" s="299"/>
      <c r="H16" s="309"/>
      <c r="I16" s="435" t="s">
        <v>167</v>
      </c>
      <c r="J16" s="435"/>
      <c r="K16" s="435"/>
      <c r="L16" s="435"/>
      <c r="M16" s="435"/>
      <c r="N16" s="435"/>
      <c r="O16" s="299"/>
      <c r="P16" s="309"/>
      <c r="Q16" s="435" t="s">
        <v>168</v>
      </c>
      <c r="R16" s="435"/>
      <c r="S16" s="435"/>
      <c r="T16" s="435"/>
      <c r="U16" s="435"/>
      <c r="V16" s="435"/>
      <c r="W16" s="299"/>
      <c r="X16" s="309"/>
      <c r="Y16" s="435" t="s">
        <v>169</v>
      </c>
      <c r="Z16" s="435"/>
      <c r="AA16" s="435"/>
      <c r="AB16" s="435"/>
      <c r="AC16" s="435"/>
      <c r="AD16" s="435"/>
      <c r="AE16" s="299"/>
      <c r="AF16" s="309"/>
      <c r="AG16" s="435" t="s">
        <v>170</v>
      </c>
      <c r="AH16" s="435"/>
      <c r="AI16" s="435"/>
      <c r="AJ16" s="435"/>
      <c r="AK16" s="435"/>
      <c r="AL16" s="435"/>
      <c r="AM16" s="299"/>
      <c r="AN16" s="309"/>
      <c r="AP16" s="301"/>
      <c r="AQ16" s="301"/>
      <c r="AR16" s="316"/>
      <c r="AS16" s="316"/>
    </row>
    <row r="17" spans="1:45" s="316" customFormat="1" ht="8.25" x14ac:dyDescent="0.15">
      <c r="A17" s="302"/>
      <c r="B17" s="302" t="s">
        <v>1282</v>
      </c>
      <c r="C17" s="302" t="s">
        <v>1283</v>
      </c>
      <c r="D17" s="303" t="s">
        <v>1284</v>
      </c>
      <c r="E17" s="303" t="s">
        <v>1285</v>
      </c>
      <c r="F17" s="302" t="s">
        <v>1286</v>
      </c>
      <c r="G17" s="304"/>
      <c r="H17" s="317"/>
      <c r="I17" s="302"/>
      <c r="J17" s="302" t="s">
        <v>1282</v>
      </c>
      <c r="K17" s="302" t="s">
        <v>1283</v>
      </c>
      <c r="L17" s="303" t="s">
        <v>1284</v>
      </c>
      <c r="M17" s="303" t="s">
        <v>1285</v>
      </c>
      <c r="N17" s="302" t="s">
        <v>1286</v>
      </c>
      <c r="O17" s="304"/>
      <c r="P17" s="317"/>
      <c r="Q17" s="302"/>
      <c r="R17" s="302" t="s">
        <v>1282</v>
      </c>
      <c r="S17" s="302" t="s">
        <v>1283</v>
      </c>
      <c r="T17" s="303" t="s">
        <v>1284</v>
      </c>
      <c r="U17" s="303" t="s">
        <v>1285</v>
      </c>
      <c r="V17" s="302" t="s">
        <v>1286</v>
      </c>
      <c r="W17" s="304"/>
      <c r="X17" s="317"/>
      <c r="Y17" s="302"/>
      <c r="Z17" s="302" t="s">
        <v>1282</v>
      </c>
      <c r="AA17" s="302" t="s">
        <v>1283</v>
      </c>
      <c r="AB17" s="303" t="s">
        <v>1284</v>
      </c>
      <c r="AC17" s="303" t="s">
        <v>1285</v>
      </c>
      <c r="AD17" s="302" t="s">
        <v>1286</v>
      </c>
      <c r="AE17" s="304"/>
      <c r="AF17" s="317"/>
      <c r="AG17" s="302"/>
      <c r="AH17" s="302" t="s">
        <v>1282</v>
      </c>
      <c r="AI17" s="302" t="s">
        <v>1283</v>
      </c>
      <c r="AJ17" s="303" t="s">
        <v>1284</v>
      </c>
      <c r="AK17" s="303" t="s">
        <v>1285</v>
      </c>
      <c r="AL17" s="302" t="s">
        <v>1286</v>
      </c>
      <c r="AM17" s="304"/>
      <c r="AN17" s="317"/>
      <c r="AO17" s="12"/>
      <c r="AP17" s="301"/>
      <c r="AQ17" s="301"/>
      <c r="AR17" s="12"/>
      <c r="AS17" s="12"/>
    </row>
    <row r="18" spans="1:45" s="12" customFormat="1" ht="8.25" x14ac:dyDescent="0.15">
      <c r="A18" s="306" t="s">
        <v>373</v>
      </c>
      <c r="B18" s="10">
        <v>365</v>
      </c>
      <c r="C18" s="10">
        <v>491</v>
      </c>
      <c r="D18" s="307">
        <f>B18/14</f>
        <v>26.071428571428573</v>
      </c>
      <c r="E18" s="307">
        <f>C18/14</f>
        <v>35.071428571428569</v>
      </c>
      <c r="F18" s="307">
        <f>D18-E18</f>
        <v>-8.9999999999999964</v>
      </c>
      <c r="G18" s="308"/>
      <c r="H18" s="309"/>
      <c r="I18" s="306" t="s">
        <v>373</v>
      </c>
      <c r="J18" s="10">
        <v>556</v>
      </c>
      <c r="K18" s="10">
        <v>510</v>
      </c>
      <c r="L18" s="307">
        <f>J18/14</f>
        <v>39.714285714285715</v>
      </c>
      <c r="M18" s="307">
        <f>K18/14</f>
        <v>36.428571428571431</v>
      </c>
      <c r="N18" s="307">
        <f>L18-M18</f>
        <v>3.2857142857142847</v>
      </c>
      <c r="O18" s="308"/>
      <c r="P18" s="309"/>
      <c r="Q18" s="306" t="s">
        <v>373</v>
      </c>
      <c r="R18" s="10">
        <v>441</v>
      </c>
      <c r="S18" s="10">
        <v>478</v>
      </c>
      <c r="T18" s="307">
        <f>R18/14</f>
        <v>31.5</v>
      </c>
      <c r="U18" s="307">
        <f>S18/14</f>
        <v>34.142857142857146</v>
      </c>
      <c r="V18" s="307">
        <f>T18-U18</f>
        <v>-2.6428571428571459</v>
      </c>
      <c r="W18" s="308"/>
      <c r="X18" s="309"/>
      <c r="Y18" s="306" t="s">
        <v>373</v>
      </c>
      <c r="Z18" s="10">
        <v>563</v>
      </c>
      <c r="AA18" s="10">
        <v>499</v>
      </c>
      <c r="AB18" s="307">
        <f>Z18/14</f>
        <v>40.214285714285715</v>
      </c>
      <c r="AC18" s="307">
        <f>AA18/14</f>
        <v>35.642857142857146</v>
      </c>
      <c r="AD18" s="307">
        <f>AB18-AC18</f>
        <v>4.5714285714285694</v>
      </c>
      <c r="AE18" s="308"/>
      <c r="AF18" s="309"/>
      <c r="AG18" s="306" t="s">
        <v>373</v>
      </c>
      <c r="AH18" s="10">
        <v>580</v>
      </c>
      <c r="AI18" s="10">
        <v>533</v>
      </c>
      <c r="AJ18" s="307">
        <f>AH18/14</f>
        <v>41.428571428571431</v>
      </c>
      <c r="AK18" s="307">
        <f>AI18/14</f>
        <v>38.071428571428569</v>
      </c>
      <c r="AL18" s="307">
        <f>AJ18-AK18</f>
        <v>3.3571428571428612</v>
      </c>
      <c r="AM18" s="308"/>
      <c r="AN18" s="309"/>
      <c r="AP18" s="301"/>
      <c r="AQ18" s="301"/>
    </row>
    <row r="19" spans="1:45" s="12" customFormat="1" ht="8.25" x14ac:dyDescent="0.15">
      <c r="A19" s="306" t="s">
        <v>378</v>
      </c>
      <c r="B19" s="10">
        <v>473</v>
      </c>
      <c r="C19" s="10">
        <v>501</v>
      </c>
      <c r="D19" s="307">
        <f t="shared" ref="D19:E29" si="10">B19/14</f>
        <v>33.785714285714285</v>
      </c>
      <c r="E19" s="307">
        <f t="shared" si="10"/>
        <v>35.785714285714285</v>
      </c>
      <c r="F19" s="307">
        <f t="shared" ref="F19:F29" si="11">D19-E19</f>
        <v>-2</v>
      </c>
      <c r="G19" s="308"/>
      <c r="H19" s="309"/>
      <c r="I19" s="306" t="s">
        <v>378</v>
      </c>
      <c r="J19" s="10">
        <v>408</v>
      </c>
      <c r="K19" s="10">
        <v>454</v>
      </c>
      <c r="L19" s="307">
        <f t="shared" ref="L19:M29" si="12">J19/14</f>
        <v>29.142857142857142</v>
      </c>
      <c r="M19" s="307">
        <f t="shared" si="12"/>
        <v>32.428571428571431</v>
      </c>
      <c r="N19" s="307">
        <f t="shared" ref="N19:N29" si="13">L19-M19</f>
        <v>-3.2857142857142883</v>
      </c>
      <c r="O19" s="308"/>
      <c r="P19" s="309"/>
      <c r="Q19" s="306" t="s">
        <v>378</v>
      </c>
      <c r="R19" s="10">
        <v>614</v>
      </c>
      <c r="S19" s="10">
        <v>492</v>
      </c>
      <c r="T19" s="307">
        <f t="shared" ref="T19:U29" si="14">R19/14</f>
        <v>43.857142857142854</v>
      </c>
      <c r="U19" s="307">
        <f t="shared" si="14"/>
        <v>35.142857142857146</v>
      </c>
      <c r="V19" s="307">
        <f t="shared" ref="V19:V29" si="15">T19-U19</f>
        <v>8.7142857142857082</v>
      </c>
      <c r="W19" s="308"/>
      <c r="X19" s="309"/>
      <c r="Y19" s="306" t="s">
        <v>378</v>
      </c>
      <c r="Z19" s="10">
        <v>538</v>
      </c>
      <c r="AA19" s="136">
        <v>558</v>
      </c>
      <c r="AB19" s="307">
        <f t="shared" ref="AB19:AC29" si="16">Z19/14</f>
        <v>38.428571428571431</v>
      </c>
      <c r="AC19" s="307">
        <f t="shared" si="16"/>
        <v>39.857142857142854</v>
      </c>
      <c r="AD19" s="307">
        <f t="shared" ref="AD19:AD29" si="17">AB19-AC19</f>
        <v>-1.4285714285714235</v>
      </c>
      <c r="AE19" s="308"/>
      <c r="AF19" s="309"/>
      <c r="AG19" s="306" t="s">
        <v>378</v>
      </c>
      <c r="AH19" s="136">
        <v>645</v>
      </c>
      <c r="AI19" s="10">
        <v>480</v>
      </c>
      <c r="AJ19" s="307">
        <f t="shared" ref="AJ19:AK29" si="18">AH19/14</f>
        <v>46.071428571428569</v>
      </c>
      <c r="AK19" s="307">
        <f t="shared" si="18"/>
        <v>34.285714285714285</v>
      </c>
      <c r="AL19" s="310">
        <f t="shared" ref="AL19:AL29" si="19">AJ19-AK19</f>
        <v>11.785714285714285</v>
      </c>
      <c r="AM19" s="308">
        <v>0.10238999999999999</v>
      </c>
      <c r="AN19" s="309"/>
      <c r="AP19" s="301"/>
      <c r="AQ19" s="301"/>
    </row>
    <row r="20" spans="1:45" s="12" customFormat="1" ht="8.25" x14ac:dyDescent="0.15">
      <c r="A20" s="306" t="s">
        <v>406</v>
      </c>
      <c r="B20" s="10">
        <v>380</v>
      </c>
      <c r="C20" s="10">
        <v>398</v>
      </c>
      <c r="D20" s="307">
        <f t="shared" si="10"/>
        <v>27.142857142857142</v>
      </c>
      <c r="E20" s="307">
        <f t="shared" si="10"/>
        <v>28.428571428571427</v>
      </c>
      <c r="F20" s="307">
        <f t="shared" si="11"/>
        <v>-1.2857142857142847</v>
      </c>
      <c r="G20" s="308"/>
      <c r="H20" s="309"/>
      <c r="I20" s="306" t="s">
        <v>368</v>
      </c>
      <c r="J20" s="10">
        <v>505</v>
      </c>
      <c r="K20" s="10">
        <v>498</v>
      </c>
      <c r="L20" s="307">
        <f t="shared" si="12"/>
        <v>36.071428571428569</v>
      </c>
      <c r="M20" s="307">
        <f t="shared" si="12"/>
        <v>35.571428571428569</v>
      </c>
      <c r="N20" s="307">
        <f t="shared" si="13"/>
        <v>0.5</v>
      </c>
      <c r="O20" s="308"/>
      <c r="P20" s="309"/>
      <c r="Q20" s="306" t="s">
        <v>368</v>
      </c>
      <c r="R20" s="10">
        <v>610</v>
      </c>
      <c r="S20" s="10">
        <v>470</v>
      </c>
      <c r="T20" s="307">
        <f t="shared" si="14"/>
        <v>43.571428571428569</v>
      </c>
      <c r="U20" s="307">
        <f t="shared" si="14"/>
        <v>33.571428571428569</v>
      </c>
      <c r="V20" s="310">
        <f t="shared" si="15"/>
        <v>10</v>
      </c>
      <c r="W20" s="311"/>
      <c r="X20" s="309"/>
      <c r="Y20" s="306" t="s">
        <v>368</v>
      </c>
      <c r="Z20" s="10">
        <v>478</v>
      </c>
      <c r="AA20" s="10">
        <v>529</v>
      </c>
      <c r="AB20" s="307">
        <f t="shared" si="16"/>
        <v>34.142857142857146</v>
      </c>
      <c r="AC20" s="307">
        <f t="shared" si="16"/>
        <v>37.785714285714285</v>
      </c>
      <c r="AD20" s="307">
        <f t="shared" si="17"/>
        <v>-3.6428571428571388</v>
      </c>
      <c r="AE20" s="308"/>
      <c r="AF20" s="309"/>
      <c r="AG20" s="306" t="s">
        <v>368</v>
      </c>
      <c r="AH20" s="10">
        <v>511</v>
      </c>
      <c r="AI20" s="136">
        <v>476</v>
      </c>
      <c r="AJ20" s="307">
        <f t="shared" si="18"/>
        <v>36.5</v>
      </c>
      <c r="AK20" s="307">
        <f t="shared" si="18"/>
        <v>34</v>
      </c>
      <c r="AL20" s="307">
        <f t="shared" si="19"/>
        <v>2.5</v>
      </c>
      <c r="AM20" s="308"/>
      <c r="AN20" s="309"/>
      <c r="AP20" s="301"/>
      <c r="AQ20" s="301"/>
    </row>
    <row r="21" spans="1:45" s="12" customFormat="1" ht="8.25" x14ac:dyDescent="0.15">
      <c r="A21" s="306" t="s">
        <v>367</v>
      </c>
      <c r="B21" s="10">
        <v>504</v>
      </c>
      <c r="C21" s="10">
        <v>495</v>
      </c>
      <c r="D21" s="307">
        <f t="shared" si="10"/>
        <v>36</v>
      </c>
      <c r="E21" s="307">
        <f t="shared" si="10"/>
        <v>35.357142857142854</v>
      </c>
      <c r="F21" s="307">
        <f t="shared" si="11"/>
        <v>0.6428571428571459</v>
      </c>
      <c r="G21" s="308"/>
      <c r="H21" s="309"/>
      <c r="I21" s="306" t="s">
        <v>367</v>
      </c>
      <c r="J21" s="10">
        <v>487</v>
      </c>
      <c r="K21" s="10">
        <v>490</v>
      </c>
      <c r="L21" s="307">
        <f t="shared" si="12"/>
        <v>34.785714285714285</v>
      </c>
      <c r="M21" s="307">
        <f t="shared" si="12"/>
        <v>35</v>
      </c>
      <c r="N21" s="307">
        <f t="shared" si="13"/>
        <v>-0.2142857142857153</v>
      </c>
      <c r="O21" s="308"/>
      <c r="P21" s="309"/>
      <c r="Q21" s="306" t="s">
        <v>385</v>
      </c>
      <c r="R21" s="136">
        <v>410</v>
      </c>
      <c r="S21" s="10">
        <v>550</v>
      </c>
      <c r="T21" s="307">
        <f t="shared" si="14"/>
        <v>29.285714285714285</v>
      </c>
      <c r="U21" s="307">
        <f t="shared" si="14"/>
        <v>39.285714285714285</v>
      </c>
      <c r="V21" s="307">
        <f t="shared" si="15"/>
        <v>-10</v>
      </c>
      <c r="W21" s="308"/>
      <c r="X21" s="309"/>
      <c r="Y21" s="306" t="s">
        <v>385</v>
      </c>
      <c r="Z21" s="10">
        <v>504</v>
      </c>
      <c r="AA21" s="10">
        <v>478</v>
      </c>
      <c r="AB21" s="307">
        <f t="shared" si="16"/>
        <v>36</v>
      </c>
      <c r="AC21" s="307">
        <f t="shared" si="16"/>
        <v>34.142857142857146</v>
      </c>
      <c r="AD21" s="307">
        <f t="shared" si="17"/>
        <v>1.8571428571428541</v>
      </c>
      <c r="AE21" s="308"/>
      <c r="AF21" s="309"/>
      <c r="AG21" s="306" t="s">
        <v>385</v>
      </c>
      <c r="AH21" s="10">
        <v>469</v>
      </c>
      <c r="AI21" s="136">
        <v>584</v>
      </c>
      <c r="AJ21" s="307">
        <f t="shared" si="18"/>
        <v>33.5</v>
      </c>
      <c r="AK21" s="307">
        <f t="shared" si="18"/>
        <v>41.714285714285715</v>
      </c>
      <c r="AL21" s="307">
        <f t="shared" si="19"/>
        <v>-8.2142857142857153</v>
      </c>
      <c r="AM21" s="308"/>
      <c r="AN21" s="309"/>
      <c r="AP21" s="301"/>
      <c r="AQ21" s="301"/>
    </row>
    <row r="22" spans="1:45" s="12" customFormat="1" ht="8.25" x14ac:dyDescent="0.15">
      <c r="A22" s="306" t="s">
        <v>404</v>
      </c>
      <c r="B22" s="10">
        <v>488</v>
      </c>
      <c r="C22" s="136">
        <v>372</v>
      </c>
      <c r="D22" s="307">
        <f t="shared" si="10"/>
        <v>34.857142857142854</v>
      </c>
      <c r="E22" s="307">
        <f t="shared" si="10"/>
        <v>26.571428571428573</v>
      </c>
      <c r="F22" s="307">
        <f t="shared" si="11"/>
        <v>8.2857142857142811</v>
      </c>
      <c r="G22" s="308"/>
      <c r="H22" s="309"/>
      <c r="I22" s="306" t="s">
        <v>404</v>
      </c>
      <c r="J22" s="10">
        <v>409</v>
      </c>
      <c r="K22" s="136">
        <v>530</v>
      </c>
      <c r="L22" s="307">
        <f t="shared" si="12"/>
        <v>29.214285714285715</v>
      </c>
      <c r="M22" s="307">
        <f t="shared" si="12"/>
        <v>37.857142857142854</v>
      </c>
      <c r="N22" s="307">
        <f t="shared" si="13"/>
        <v>-8.6428571428571388</v>
      </c>
      <c r="O22" s="308"/>
      <c r="P22" s="309"/>
      <c r="Q22" s="306" t="s">
        <v>404</v>
      </c>
      <c r="R22" s="10">
        <v>482</v>
      </c>
      <c r="S22" s="10">
        <v>500</v>
      </c>
      <c r="T22" s="307">
        <f t="shared" si="14"/>
        <v>34.428571428571431</v>
      </c>
      <c r="U22" s="307">
        <f t="shared" si="14"/>
        <v>35.714285714285715</v>
      </c>
      <c r="V22" s="307">
        <f t="shared" si="15"/>
        <v>-1.2857142857142847</v>
      </c>
      <c r="W22" s="308"/>
      <c r="X22" s="309"/>
      <c r="Y22" s="306" t="s">
        <v>404</v>
      </c>
      <c r="Z22" s="10">
        <v>487</v>
      </c>
      <c r="AA22" s="10">
        <v>469</v>
      </c>
      <c r="AB22" s="307">
        <f t="shared" si="16"/>
        <v>34.785714285714285</v>
      </c>
      <c r="AC22" s="307">
        <f t="shared" si="16"/>
        <v>33.5</v>
      </c>
      <c r="AD22" s="307">
        <f t="shared" si="17"/>
        <v>1.2857142857142847</v>
      </c>
      <c r="AE22" s="308"/>
      <c r="AF22" s="309"/>
      <c r="AG22" s="306" t="s">
        <v>404</v>
      </c>
      <c r="AH22" s="10">
        <v>459</v>
      </c>
      <c r="AI22" s="10">
        <v>537</v>
      </c>
      <c r="AJ22" s="307">
        <f t="shared" si="18"/>
        <v>32.785714285714285</v>
      </c>
      <c r="AK22" s="307">
        <f t="shared" si="18"/>
        <v>38.357142857142854</v>
      </c>
      <c r="AL22" s="307">
        <f t="shared" si="19"/>
        <v>-5.5714285714285694</v>
      </c>
      <c r="AM22" s="308"/>
      <c r="AN22" s="309"/>
      <c r="AP22" s="301"/>
      <c r="AQ22" s="301"/>
    </row>
    <row r="23" spans="1:45" s="12" customFormat="1" ht="8.25" x14ac:dyDescent="0.15">
      <c r="A23" s="306" t="s">
        <v>360</v>
      </c>
      <c r="B23" s="10">
        <v>432</v>
      </c>
      <c r="C23" s="10">
        <v>503</v>
      </c>
      <c r="D23" s="307">
        <f t="shared" si="10"/>
        <v>30.857142857142858</v>
      </c>
      <c r="E23" s="307">
        <f t="shared" si="10"/>
        <v>35.928571428571431</v>
      </c>
      <c r="F23" s="307">
        <f t="shared" si="11"/>
        <v>-5.071428571428573</v>
      </c>
      <c r="G23" s="308"/>
      <c r="H23" s="309"/>
      <c r="I23" s="306" t="s">
        <v>360</v>
      </c>
      <c r="J23" s="10">
        <v>438</v>
      </c>
      <c r="K23" s="10">
        <v>506</v>
      </c>
      <c r="L23" s="307">
        <f t="shared" si="12"/>
        <v>31.285714285714285</v>
      </c>
      <c r="M23" s="307">
        <f t="shared" si="12"/>
        <v>36.142857142857146</v>
      </c>
      <c r="N23" s="307">
        <f t="shared" si="13"/>
        <v>-4.8571428571428612</v>
      </c>
      <c r="O23" s="308"/>
      <c r="P23" s="309"/>
      <c r="Q23" s="306" t="s">
        <v>360</v>
      </c>
      <c r="R23" s="10">
        <v>498</v>
      </c>
      <c r="S23" s="10">
        <v>517</v>
      </c>
      <c r="T23" s="307">
        <f t="shared" si="14"/>
        <v>35.571428571428569</v>
      </c>
      <c r="U23" s="307">
        <f t="shared" si="14"/>
        <v>36.928571428571431</v>
      </c>
      <c r="V23" s="307">
        <f t="shared" si="15"/>
        <v>-1.3571428571428612</v>
      </c>
      <c r="W23" s="308"/>
      <c r="X23" s="309"/>
      <c r="Y23" s="306" t="s">
        <v>360</v>
      </c>
      <c r="Z23" s="136">
        <v>654</v>
      </c>
      <c r="AA23" s="136">
        <v>416</v>
      </c>
      <c r="AB23" s="307">
        <f t="shared" si="16"/>
        <v>46.714285714285715</v>
      </c>
      <c r="AC23" s="307">
        <f t="shared" si="16"/>
        <v>29.714285714285715</v>
      </c>
      <c r="AD23" s="310">
        <f t="shared" si="17"/>
        <v>17</v>
      </c>
      <c r="AE23" s="308">
        <v>0.11105</v>
      </c>
      <c r="AF23" s="309"/>
      <c r="AG23" s="306" t="s">
        <v>360</v>
      </c>
      <c r="AH23" s="10">
        <v>542</v>
      </c>
      <c r="AI23" s="10">
        <v>508</v>
      </c>
      <c r="AJ23" s="307">
        <f t="shared" si="18"/>
        <v>38.714285714285715</v>
      </c>
      <c r="AK23" s="307">
        <f t="shared" si="18"/>
        <v>36.285714285714285</v>
      </c>
      <c r="AL23" s="307">
        <f t="shared" si="19"/>
        <v>2.4285714285714306</v>
      </c>
      <c r="AM23" s="308"/>
      <c r="AN23" s="309"/>
      <c r="AP23" s="301"/>
      <c r="AQ23" s="301"/>
    </row>
    <row r="24" spans="1:45" s="12" customFormat="1" ht="8.25" x14ac:dyDescent="0.15">
      <c r="A24" s="306" t="s">
        <v>366</v>
      </c>
      <c r="B24" s="10">
        <v>527</v>
      </c>
      <c r="C24" s="10">
        <v>419</v>
      </c>
      <c r="D24" s="307">
        <f t="shared" si="10"/>
        <v>37.642857142857146</v>
      </c>
      <c r="E24" s="307">
        <f t="shared" si="10"/>
        <v>29.928571428571427</v>
      </c>
      <c r="F24" s="307">
        <f t="shared" si="11"/>
        <v>7.7142857142857189</v>
      </c>
      <c r="G24" s="308"/>
      <c r="H24" s="309"/>
      <c r="I24" s="306" t="s">
        <v>366</v>
      </c>
      <c r="J24" s="136">
        <v>672</v>
      </c>
      <c r="K24" s="10">
        <v>460</v>
      </c>
      <c r="L24" s="307">
        <f t="shared" si="12"/>
        <v>48</v>
      </c>
      <c r="M24" s="307">
        <f t="shared" si="12"/>
        <v>32.857142857142854</v>
      </c>
      <c r="N24" s="310">
        <f t="shared" si="13"/>
        <v>15.142857142857146</v>
      </c>
      <c r="O24" s="308">
        <v>0.11592</v>
      </c>
      <c r="P24" s="309"/>
      <c r="Q24" s="306" t="s">
        <v>366</v>
      </c>
      <c r="R24" s="136">
        <v>645</v>
      </c>
      <c r="S24" s="10">
        <v>558</v>
      </c>
      <c r="T24" s="307">
        <f t="shared" si="14"/>
        <v>46.071428571428569</v>
      </c>
      <c r="U24" s="307">
        <f t="shared" si="14"/>
        <v>39.857142857142854</v>
      </c>
      <c r="V24" s="307">
        <f t="shared" si="15"/>
        <v>6.2142857142857153</v>
      </c>
      <c r="W24" s="308">
        <v>0.10292999999999999</v>
      </c>
      <c r="X24" s="309"/>
      <c r="Y24" s="306" t="s">
        <v>366</v>
      </c>
      <c r="Z24" s="136">
        <v>444</v>
      </c>
      <c r="AA24" s="10">
        <v>459</v>
      </c>
      <c r="AB24" s="307">
        <f t="shared" si="16"/>
        <v>31.714285714285715</v>
      </c>
      <c r="AC24" s="307">
        <f t="shared" si="16"/>
        <v>32.785714285714285</v>
      </c>
      <c r="AD24" s="307">
        <f t="shared" si="17"/>
        <v>-1.0714285714285694</v>
      </c>
      <c r="AE24" s="308"/>
      <c r="AF24" s="309"/>
      <c r="AG24" s="306" t="s">
        <v>366</v>
      </c>
      <c r="AH24" s="10">
        <v>471</v>
      </c>
      <c r="AI24" s="10">
        <v>542</v>
      </c>
      <c r="AJ24" s="307">
        <f t="shared" si="18"/>
        <v>33.642857142857146</v>
      </c>
      <c r="AK24" s="307">
        <f t="shared" si="18"/>
        <v>38.714285714285715</v>
      </c>
      <c r="AL24" s="307">
        <f t="shared" si="19"/>
        <v>-5.0714285714285694</v>
      </c>
      <c r="AM24" s="308"/>
      <c r="AN24" s="309"/>
      <c r="AP24" s="301"/>
      <c r="AQ24" s="301"/>
    </row>
    <row r="25" spans="1:45" s="12" customFormat="1" ht="8.25" x14ac:dyDescent="0.15">
      <c r="A25" s="306" t="s">
        <v>390</v>
      </c>
      <c r="B25" s="136">
        <v>610</v>
      </c>
      <c r="C25" s="10">
        <v>386</v>
      </c>
      <c r="D25" s="307">
        <f t="shared" si="10"/>
        <v>43.571428571428569</v>
      </c>
      <c r="E25" s="307">
        <f t="shared" si="10"/>
        <v>27.571428571428573</v>
      </c>
      <c r="F25" s="307">
        <f t="shared" si="11"/>
        <v>15.999999999999996</v>
      </c>
      <c r="G25" s="308">
        <v>0.11133</v>
      </c>
      <c r="H25" s="309"/>
      <c r="I25" s="306" t="s">
        <v>390</v>
      </c>
      <c r="J25" s="10">
        <v>559</v>
      </c>
      <c r="K25" s="10">
        <v>450</v>
      </c>
      <c r="L25" s="307">
        <f t="shared" si="12"/>
        <v>39.928571428571431</v>
      </c>
      <c r="M25" s="307">
        <f t="shared" si="12"/>
        <v>32.142857142857146</v>
      </c>
      <c r="N25" s="307">
        <f t="shared" si="13"/>
        <v>7.7857142857142847</v>
      </c>
      <c r="O25" s="308"/>
      <c r="P25" s="309"/>
      <c r="Q25" s="306" t="s">
        <v>390</v>
      </c>
      <c r="R25" s="10">
        <v>543</v>
      </c>
      <c r="S25" s="10">
        <v>543</v>
      </c>
      <c r="T25" s="307">
        <f t="shared" si="14"/>
        <v>38.785714285714285</v>
      </c>
      <c r="U25" s="307">
        <f t="shared" si="14"/>
        <v>38.785714285714285</v>
      </c>
      <c r="V25" s="307">
        <f t="shared" si="15"/>
        <v>0</v>
      </c>
      <c r="W25" s="308"/>
      <c r="X25" s="309"/>
      <c r="Y25" s="306" t="s">
        <v>390</v>
      </c>
      <c r="Z25" s="10">
        <v>466</v>
      </c>
      <c r="AA25" s="10">
        <v>436</v>
      </c>
      <c r="AB25" s="307">
        <f t="shared" si="16"/>
        <v>33.285714285714285</v>
      </c>
      <c r="AC25" s="307">
        <f t="shared" si="16"/>
        <v>31.142857142857142</v>
      </c>
      <c r="AD25" s="307">
        <f t="shared" si="17"/>
        <v>2.1428571428571423</v>
      </c>
      <c r="AE25" s="308"/>
      <c r="AF25" s="309"/>
      <c r="AG25" s="306" t="s">
        <v>390</v>
      </c>
      <c r="AH25" s="10">
        <v>552</v>
      </c>
      <c r="AI25" s="10">
        <v>542</v>
      </c>
      <c r="AJ25" s="307">
        <f t="shared" si="18"/>
        <v>39.428571428571431</v>
      </c>
      <c r="AK25" s="307">
        <f t="shared" si="18"/>
        <v>38.714285714285715</v>
      </c>
      <c r="AL25" s="307">
        <f t="shared" si="19"/>
        <v>0.7142857142857153</v>
      </c>
      <c r="AM25" s="308"/>
      <c r="AN25" s="309"/>
      <c r="AP25" s="301"/>
      <c r="AQ25" s="301"/>
    </row>
    <row r="26" spans="1:45" s="12" customFormat="1" ht="8.25" x14ac:dyDescent="0.15">
      <c r="A26" s="306" t="s">
        <v>403</v>
      </c>
      <c r="B26" s="312">
        <v>267</v>
      </c>
      <c r="C26" s="10">
        <v>501</v>
      </c>
      <c r="D26" s="307">
        <f t="shared" si="10"/>
        <v>19.071428571428573</v>
      </c>
      <c r="E26" s="307">
        <f t="shared" si="10"/>
        <v>35.785714285714285</v>
      </c>
      <c r="F26" s="318">
        <f t="shared" si="11"/>
        <v>-16.714285714285712</v>
      </c>
      <c r="G26" s="308">
        <v>4.8730000000000002E-2</v>
      </c>
      <c r="H26" s="309"/>
      <c r="I26" s="306" t="s">
        <v>403</v>
      </c>
      <c r="J26" s="136">
        <v>342</v>
      </c>
      <c r="K26" s="10">
        <v>510</v>
      </c>
      <c r="L26" s="307">
        <f t="shared" si="12"/>
        <v>24.428571428571427</v>
      </c>
      <c r="M26" s="307">
        <f t="shared" si="12"/>
        <v>36.428571428571431</v>
      </c>
      <c r="N26" s="310">
        <f t="shared" si="13"/>
        <v>-12.000000000000004</v>
      </c>
      <c r="O26" s="311"/>
      <c r="P26" s="309"/>
      <c r="Q26" s="306" t="s">
        <v>403</v>
      </c>
      <c r="R26" s="10">
        <v>481</v>
      </c>
      <c r="S26" s="136">
        <v>647</v>
      </c>
      <c r="T26" s="307">
        <f t="shared" si="14"/>
        <v>34.357142857142854</v>
      </c>
      <c r="U26" s="307">
        <f t="shared" si="14"/>
        <v>46.214285714285715</v>
      </c>
      <c r="V26" s="310">
        <f t="shared" si="15"/>
        <v>-11.857142857142861</v>
      </c>
      <c r="W26" s="311"/>
      <c r="X26" s="309"/>
      <c r="Y26" s="306" t="s">
        <v>403</v>
      </c>
      <c r="Z26" s="10">
        <v>455</v>
      </c>
      <c r="AA26" s="10">
        <v>435</v>
      </c>
      <c r="AB26" s="307">
        <f t="shared" si="16"/>
        <v>32.5</v>
      </c>
      <c r="AC26" s="307">
        <f t="shared" si="16"/>
        <v>31.071428571428573</v>
      </c>
      <c r="AD26" s="307">
        <f t="shared" si="17"/>
        <v>1.428571428571427</v>
      </c>
      <c r="AE26" s="308"/>
      <c r="AF26" s="309"/>
      <c r="AG26" s="306" t="s">
        <v>403</v>
      </c>
      <c r="AH26" s="10">
        <v>554</v>
      </c>
      <c r="AI26" s="10">
        <v>492</v>
      </c>
      <c r="AJ26" s="307">
        <f t="shared" si="18"/>
        <v>39.571428571428569</v>
      </c>
      <c r="AK26" s="307">
        <f t="shared" si="18"/>
        <v>35.142857142857146</v>
      </c>
      <c r="AL26" s="307">
        <f t="shared" si="19"/>
        <v>4.4285714285714235</v>
      </c>
      <c r="AM26" s="308"/>
      <c r="AN26" s="309"/>
      <c r="AP26" s="301"/>
      <c r="AQ26" s="301"/>
    </row>
    <row r="27" spans="1:45" s="12" customFormat="1" ht="8.25" x14ac:dyDescent="0.15">
      <c r="A27" s="306" t="s">
        <v>376</v>
      </c>
      <c r="B27" s="10">
        <v>380</v>
      </c>
      <c r="C27" s="10">
        <v>439</v>
      </c>
      <c r="D27" s="307">
        <f t="shared" si="10"/>
        <v>27.142857142857142</v>
      </c>
      <c r="E27" s="307">
        <f t="shared" si="10"/>
        <v>31.357142857142858</v>
      </c>
      <c r="F27" s="307">
        <f t="shared" si="11"/>
        <v>-4.2142857142857153</v>
      </c>
      <c r="G27" s="308"/>
      <c r="H27" s="309"/>
      <c r="I27" s="306" t="s">
        <v>376</v>
      </c>
      <c r="J27" s="10">
        <v>537</v>
      </c>
      <c r="K27" s="136">
        <v>397</v>
      </c>
      <c r="L27" s="307">
        <f t="shared" si="12"/>
        <v>38.357142857142854</v>
      </c>
      <c r="M27" s="307">
        <f t="shared" si="12"/>
        <v>28.357142857142858</v>
      </c>
      <c r="N27" s="307">
        <f t="shared" si="13"/>
        <v>9.9999999999999964</v>
      </c>
      <c r="O27" s="308"/>
      <c r="P27" s="309"/>
      <c r="Q27" s="306" t="s">
        <v>376</v>
      </c>
      <c r="R27" s="10">
        <v>473</v>
      </c>
      <c r="S27" s="10">
        <v>507</v>
      </c>
      <c r="T27" s="307">
        <f t="shared" si="14"/>
        <v>33.785714285714285</v>
      </c>
      <c r="U27" s="307">
        <f t="shared" si="14"/>
        <v>36.214285714285715</v>
      </c>
      <c r="V27" s="307">
        <f t="shared" si="15"/>
        <v>-2.4285714285714306</v>
      </c>
      <c r="W27" s="308"/>
      <c r="X27" s="309"/>
      <c r="Y27" s="306" t="s">
        <v>376</v>
      </c>
      <c r="Z27" s="10">
        <v>526</v>
      </c>
      <c r="AA27" s="10">
        <v>547</v>
      </c>
      <c r="AB27" s="307">
        <f t="shared" si="16"/>
        <v>37.571428571428569</v>
      </c>
      <c r="AC27" s="307">
        <f t="shared" si="16"/>
        <v>39.071428571428569</v>
      </c>
      <c r="AD27" s="307">
        <f t="shared" si="17"/>
        <v>-1.5</v>
      </c>
      <c r="AE27" s="308"/>
      <c r="AF27" s="309"/>
      <c r="AG27" s="306" t="s">
        <v>376</v>
      </c>
      <c r="AH27" s="10">
        <v>565</v>
      </c>
      <c r="AI27" s="10">
        <v>520</v>
      </c>
      <c r="AJ27" s="307">
        <f t="shared" si="18"/>
        <v>40.357142857142854</v>
      </c>
      <c r="AK27" s="307">
        <f t="shared" si="18"/>
        <v>37.142857142857146</v>
      </c>
      <c r="AL27" s="307">
        <f t="shared" si="19"/>
        <v>3.2142857142857082</v>
      </c>
      <c r="AM27" s="308"/>
      <c r="AN27" s="309"/>
      <c r="AP27" s="301"/>
      <c r="AQ27" s="301"/>
    </row>
    <row r="28" spans="1:45" s="12" customFormat="1" ht="8.25" x14ac:dyDescent="0.15">
      <c r="A28" s="306" t="s">
        <v>370</v>
      </c>
      <c r="B28" s="10">
        <v>563</v>
      </c>
      <c r="C28" s="10">
        <v>462</v>
      </c>
      <c r="D28" s="307">
        <f t="shared" si="10"/>
        <v>40.214285714285715</v>
      </c>
      <c r="E28" s="307">
        <f t="shared" si="10"/>
        <v>33</v>
      </c>
      <c r="F28" s="307">
        <f t="shared" si="11"/>
        <v>7.2142857142857153</v>
      </c>
      <c r="G28" s="308"/>
      <c r="H28" s="309"/>
      <c r="I28" s="306" t="s">
        <v>370</v>
      </c>
      <c r="J28" s="10">
        <v>477</v>
      </c>
      <c r="K28" s="10">
        <v>476</v>
      </c>
      <c r="L28" s="307">
        <f t="shared" si="12"/>
        <v>34.071428571428569</v>
      </c>
      <c r="M28" s="307">
        <f t="shared" si="12"/>
        <v>34</v>
      </c>
      <c r="N28" s="307">
        <f t="shared" si="13"/>
        <v>7.1428571428569398E-2</v>
      </c>
      <c r="O28" s="308"/>
      <c r="P28" s="309"/>
      <c r="Q28" s="306" t="s">
        <v>370</v>
      </c>
      <c r="R28" s="10">
        <v>545</v>
      </c>
      <c r="S28" s="136">
        <v>449</v>
      </c>
      <c r="T28" s="307">
        <f t="shared" si="14"/>
        <v>38.928571428571431</v>
      </c>
      <c r="U28" s="307">
        <f t="shared" si="14"/>
        <v>32.071428571428569</v>
      </c>
      <c r="V28" s="307">
        <f t="shared" si="15"/>
        <v>6.8571428571428612</v>
      </c>
      <c r="W28" s="308"/>
      <c r="X28" s="309"/>
      <c r="Y28" s="306" t="s">
        <v>370</v>
      </c>
      <c r="Z28" s="10">
        <v>322</v>
      </c>
      <c r="AA28" s="10">
        <v>522</v>
      </c>
      <c r="AB28" s="307">
        <f t="shared" si="16"/>
        <v>23</v>
      </c>
      <c r="AC28" s="307">
        <f t="shared" si="16"/>
        <v>37.285714285714285</v>
      </c>
      <c r="AD28" s="310">
        <f t="shared" si="17"/>
        <v>-14.285714285714285</v>
      </c>
      <c r="AE28" s="311"/>
      <c r="AF28" s="309"/>
      <c r="AG28" s="306" t="s">
        <v>370</v>
      </c>
      <c r="AH28" s="10">
        <v>503</v>
      </c>
      <c r="AI28" s="10">
        <v>523</v>
      </c>
      <c r="AJ28" s="307">
        <f t="shared" si="18"/>
        <v>35.928571428571431</v>
      </c>
      <c r="AK28" s="307">
        <f t="shared" si="18"/>
        <v>37.357142857142854</v>
      </c>
      <c r="AL28" s="307">
        <f t="shared" si="19"/>
        <v>-1.4285714285714235</v>
      </c>
      <c r="AM28" s="308"/>
      <c r="AN28" s="309"/>
      <c r="AP28" s="301"/>
      <c r="AQ28" s="301"/>
    </row>
    <row r="29" spans="1:45" s="12" customFormat="1" ht="8.25" x14ac:dyDescent="0.15">
      <c r="A29" s="306" t="s">
        <v>389</v>
      </c>
      <c r="B29" s="10">
        <v>490</v>
      </c>
      <c r="C29" s="136">
        <v>512</v>
      </c>
      <c r="D29" s="307">
        <f t="shared" si="10"/>
        <v>35</v>
      </c>
      <c r="E29" s="307">
        <f t="shared" si="10"/>
        <v>36.571428571428569</v>
      </c>
      <c r="F29" s="307">
        <f t="shared" si="11"/>
        <v>-1.5714285714285694</v>
      </c>
      <c r="G29" s="308"/>
      <c r="H29" s="309"/>
      <c r="I29" s="306" t="s">
        <v>389</v>
      </c>
      <c r="J29" s="10">
        <v>407</v>
      </c>
      <c r="K29" s="10">
        <v>516</v>
      </c>
      <c r="L29" s="307">
        <f t="shared" si="12"/>
        <v>29.071428571428573</v>
      </c>
      <c r="M29" s="307">
        <f t="shared" si="12"/>
        <v>36.857142857142854</v>
      </c>
      <c r="N29" s="307">
        <f t="shared" si="13"/>
        <v>-7.7857142857142811</v>
      </c>
      <c r="O29" s="308"/>
      <c r="P29" s="309"/>
      <c r="Q29" s="306" t="s">
        <v>389</v>
      </c>
      <c r="R29" s="10">
        <v>524</v>
      </c>
      <c r="S29" s="10">
        <v>555</v>
      </c>
      <c r="T29" s="307">
        <f t="shared" si="14"/>
        <v>37.428571428571431</v>
      </c>
      <c r="U29" s="307">
        <f t="shared" si="14"/>
        <v>39.642857142857146</v>
      </c>
      <c r="V29" s="307">
        <f t="shared" si="15"/>
        <v>-2.2142857142857153</v>
      </c>
      <c r="W29" s="308"/>
      <c r="X29" s="309"/>
      <c r="Y29" s="306" t="s">
        <v>389</v>
      </c>
      <c r="Z29" s="10">
        <v>455</v>
      </c>
      <c r="AA29" s="10">
        <v>544</v>
      </c>
      <c r="AB29" s="307">
        <f t="shared" si="16"/>
        <v>32.5</v>
      </c>
      <c r="AC29" s="307">
        <f t="shared" si="16"/>
        <v>38.857142857142854</v>
      </c>
      <c r="AD29" s="307">
        <f t="shared" si="17"/>
        <v>-6.3571428571428541</v>
      </c>
      <c r="AE29" s="308"/>
      <c r="AF29" s="309"/>
      <c r="AG29" s="306" t="s">
        <v>389</v>
      </c>
      <c r="AH29" s="136">
        <v>446</v>
      </c>
      <c r="AI29" s="10">
        <v>560</v>
      </c>
      <c r="AJ29" s="307">
        <f t="shared" si="18"/>
        <v>31.857142857142858</v>
      </c>
      <c r="AK29" s="307">
        <f t="shared" si="18"/>
        <v>40</v>
      </c>
      <c r="AL29" s="310">
        <f t="shared" si="19"/>
        <v>-8.1428571428571423</v>
      </c>
      <c r="AM29" s="311"/>
      <c r="AN29" s="309"/>
      <c r="AP29" s="301"/>
      <c r="AQ29" s="301"/>
    </row>
    <row r="30" spans="1:45" s="12" customFormat="1" ht="8.25" x14ac:dyDescent="0.15">
      <c r="A30" s="309"/>
      <c r="B30" s="313">
        <f>SUM(B18:B29)</f>
        <v>5479</v>
      </c>
      <c r="C30" s="313">
        <f>SUM(C18:C29)</f>
        <v>5479</v>
      </c>
      <c r="D30" s="314"/>
      <c r="E30" s="314"/>
      <c r="F30" s="313"/>
      <c r="G30" s="315"/>
      <c r="H30" s="309"/>
      <c r="I30" s="309"/>
      <c r="J30" s="313">
        <f>SUM(J18:J29)</f>
        <v>5797</v>
      </c>
      <c r="K30" s="313">
        <f>SUM(K18:K29)</f>
        <v>5797</v>
      </c>
      <c r="L30" s="314"/>
      <c r="M30" s="314"/>
      <c r="N30" s="313"/>
      <c r="O30" s="315"/>
      <c r="P30" s="309"/>
      <c r="Q30" s="309"/>
      <c r="R30" s="313">
        <f>SUM(R18:R29)</f>
        <v>6266</v>
      </c>
      <c r="S30" s="313">
        <f>SUM(S18:S29)</f>
        <v>6266</v>
      </c>
      <c r="T30" s="314"/>
      <c r="U30" s="314"/>
      <c r="V30" s="313"/>
      <c r="W30" s="315"/>
      <c r="X30" s="309"/>
      <c r="Y30" s="309"/>
      <c r="Z30" s="313">
        <f>SUM(Z18:Z29)</f>
        <v>5892</v>
      </c>
      <c r="AA30" s="313">
        <f>SUM(AA18:AA29)</f>
        <v>5892</v>
      </c>
      <c r="AB30" s="314"/>
      <c r="AC30" s="314"/>
      <c r="AD30" s="313"/>
      <c r="AE30" s="315"/>
      <c r="AF30" s="309"/>
      <c r="AG30" s="309"/>
      <c r="AH30" s="313">
        <f>SUM(AH18:AH29)</f>
        <v>6297</v>
      </c>
      <c r="AI30" s="313">
        <f>SUM(AI18:AI29)</f>
        <v>6297</v>
      </c>
      <c r="AJ30" s="314"/>
      <c r="AK30" s="314"/>
      <c r="AL30" s="313"/>
      <c r="AM30" s="315"/>
      <c r="AN30" s="309"/>
      <c r="AP30" s="301"/>
      <c r="AQ30" s="301"/>
    </row>
    <row r="31" spans="1:45" s="12" customFormat="1" x14ac:dyDescent="0.2">
      <c r="A31" s="435" t="s">
        <v>204</v>
      </c>
      <c r="B31" s="435"/>
      <c r="C31" s="435"/>
      <c r="D31" s="435"/>
      <c r="E31" s="435"/>
      <c r="F31" s="435"/>
      <c r="G31" s="299"/>
      <c r="H31" s="309"/>
      <c r="I31" s="435" t="s">
        <v>205</v>
      </c>
      <c r="J31" s="435"/>
      <c r="K31" s="435"/>
      <c r="L31" s="435"/>
      <c r="M31" s="435"/>
      <c r="N31" s="435"/>
      <c r="O31" s="299"/>
      <c r="P31" s="309"/>
      <c r="Q31" s="435" t="s">
        <v>206</v>
      </c>
      <c r="R31" s="435"/>
      <c r="S31" s="435"/>
      <c r="T31" s="435"/>
      <c r="U31" s="435"/>
      <c r="V31" s="435"/>
      <c r="W31" s="299"/>
      <c r="X31" s="309"/>
      <c r="Y31" s="435" t="s">
        <v>207</v>
      </c>
      <c r="Z31" s="435"/>
      <c r="AA31" s="435"/>
      <c r="AB31" s="435"/>
      <c r="AC31" s="435"/>
      <c r="AD31" s="435"/>
      <c r="AE31" s="299"/>
      <c r="AF31" s="309"/>
      <c r="AG31" s="435" t="s">
        <v>208</v>
      </c>
      <c r="AH31" s="435"/>
      <c r="AI31" s="435"/>
      <c r="AJ31" s="435"/>
      <c r="AK31" s="435"/>
      <c r="AL31" s="435"/>
      <c r="AM31" s="299"/>
      <c r="AN31" s="309"/>
      <c r="AP31" s="301"/>
      <c r="AQ31" s="301"/>
      <c r="AR31" s="316"/>
      <c r="AS31" s="316"/>
    </row>
    <row r="32" spans="1:45" s="316" customFormat="1" ht="8.25" x14ac:dyDescent="0.15">
      <c r="A32" s="302"/>
      <c r="B32" s="302" t="s">
        <v>1282</v>
      </c>
      <c r="C32" s="302" t="s">
        <v>1283</v>
      </c>
      <c r="D32" s="303" t="s">
        <v>1284</v>
      </c>
      <c r="E32" s="303" t="s">
        <v>1285</v>
      </c>
      <c r="F32" s="302" t="s">
        <v>1286</v>
      </c>
      <c r="G32" s="304"/>
      <c r="H32" s="317"/>
      <c r="I32" s="302"/>
      <c r="J32" s="302" t="s">
        <v>1282</v>
      </c>
      <c r="K32" s="302" t="s">
        <v>1283</v>
      </c>
      <c r="L32" s="303" t="s">
        <v>1284</v>
      </c>
      <c r="M32" s="303" t="s">
        <v>1285</v>
      </c>
      <c r="N32" s="302" t="s">
        <v>1286</v>
      </c>
      <c r="O32" s="304"/>
      <c r="P32" s="317"/>
      <c r="Q32" s="302"/>
      <c r="R32" s="302" t="s">
        <v>1282</v>
      </c>
      <c r="S32" s="302" t="s">
        <v>1283</v>
      </c>
      <c r="T32" s="303" t="s">
        <v>1284</v>
      </c>
      <c r="U32" s="303" t="s">
        <v>1285</v>
      </c>
      <c r="V32" s="302" t="s">
        <v>1286</v>
      </c>
      <c r="W32" s="304"/>
      <c r="X32" s="317"/>
      <c r="Y32" s="302"/>
      <c r="Z32" s="302" t="s">
        <v>1282</v>
      </c>
      <c r="AA32" s="302" t="s">
        <v>1283</v>
      </c>
      <c r="AB32" s="303" t="s">
        <v>1284</v>
      </c>
      <c r="AC32" s="303" t="s">
        <v>1285</v>
      </c>
      <c r="AD32" s="302" t="s">
        <v>1286</v>
      </c>
      <c r="AE32" s="304"/>
      <c r="AF32" s="317"/>
      <c r="AG32" s="302"/>
      <c r="AH32" s="302" t="s">
        <v>1282</v>
      </c>
      <c r="AI32" s="302" t="s">
        <v>1283</v>
      </c>
      <c r="AJ32" s="303" t="s">
        <v>1284</v>
      </c>
      <c r="AK32" s="303" t="s">
        <v>1285</v>
      </c>
      <c r="AL32" s="302" t="s">
        <v>1286</v>
      </c>
      <c r="AM32" s="304"/>
      <c r="AN32" s="317"/>
      <c r="AO32" s="12"/>
      <c r="AP32" s="301"/>
      <c r="AQ32" s="301"/>
      <c r="AR32" s="12"/>
      <c r="AS32" s="12"/>
    </row>
    <row r="33" spans="1:45" s="12" customFormat="1" ht="8.25" x14ac:dyDescent="0.15">
      <c r="A33" s="306" t="s">
        <v>373</v>
      </c>
      <c r="B33" s="10">
        <v>500</v>
      </c>
      <c r="C33" s="10">
        <v>581</v>
      </c>
      <c r="D33" s="307">
        <f>B33/14</f>
        <v>35.714285714285715</v>
      </c>
      <c r="E33" s="307">
        <f>C33/14</f>
        <v>41.5</v>
      </c>
      <c r="F33" s="307">
        <f>D33-E33</f>
        <v>-5.7857142857142847</v>
      </c>
      <c r="G33" s="308"/>
      <c r="H33" s="309"/>
      <c r="I33" s="306" t="s">
        <v>367</v>
      </c>
      <c r="J33" s="10">
        <v>648</v>
      </c>
      <c r="K33" s="10">
        <v>561</v>
      </c>
      <c r="L33" s="307">
        <f>J33/14</f>
        <v>46.285714285714285</v>
      </c>
      <c r="M33" s="307">
        <f>K33/14</f>
        <v>40.071428571428569</v>
      </c>
      <c r="N33" s="307">
        <f>L33-M33</f>
        <v>6.2142857142857153</v>
      </c>
      <c r="O33" s="308"/>
      <c r="P33" s="309"/>
      <c r="Q33" s="306" t="s">
        <v>367</v>
      </c>
      <c r="R33" s="10">
        <v>460</v>
      </c>
      <c r="S33" s="10">
        <v>557</v>
      </c>
      <c r="T33" s="307">
        <f>R33/14</f>
        <v>32.857142857142854</v>
      </c>
      <c r="U33" s="307">
        <f>S33/14</f>
        <v>39.785714285714285</v>
      </c>
      <c r="V33" s="307">
        <f>T33-U33</f>
        <v>-6.9285714285714306</v>
      </c>
      <c r="W33" s="308"/>
      <c r="X33" s="309"/>
      <c r="Y33" s="306" t="s">
        <v>367</v>
      </c>
      <c r="Z33" s="10">
        <v>551</v>
      </c>
      <c r="AA33" s="10">
        <v>592</v>
      </c>
      <c r="AB33" s="307">
        <f>Z33/14</f>
        <v>39.357142857142854</v>
      </c>
      <c r="AC33" s="307">
        <f>AA33/14</f>
        <v>42.285714285714285</v>
      </c>
      <c r="AD33" s="307">
        <f>AB33-AC33</f>
        <v>-2.9285714285714306</v>
      </c>
      <c r="AE33" s="308"/>
      <c r="AF33" s="309"/>
      <c r="AG33" s="306" t="s">
        <v>367</v>
      </c>
      <c r="AH33" s="10">
        <v>542</v>
      </c>
      <c r="AI33" s="10">
        <v>529</v>
      </c>
      <c r="AJ33" s="307">
        <f>AH33/14</f>
        <v>38.714285714285715</v>
      </c>
      <c r="AK33" s="307">
        <f>AI33/14</f>
        <v>37.785714285714285</v>
      </c>
      <c r="AL33" s="307">
        <f>AJ33-AK33</f>
        <v>0.9285714285714306</v>
      </c>
      <c r="AM33" s="308"/>
      <c r="AN33" s="309"/>
      <c r="AP33" s="301"/>
      <c r="AQ33" s="301"/>
    </row>
    <row r="34" spans="1:45" s="12" customFormat="1" ht="8.25" x14ac:dyDescent="0.15">
      <c r="A34" s="306" t="s">
        <v>378</v>
      </c>
      <c r="B34" s="10">
        <v>547</v>
      </c>
      <c r="C34" s="10">
        <v>529</v>
      </c>
      <c r="D34" s="307">
        <f t="shared" ref="D34:E44" si="20">B34/14</f>
        <v>39.071428571428569</v>
      </c>
      <c r="E34" s="307">
        <f t="shared" si="20"/>
        <v>37.785714285714285</v>
      </c>
      <c r="F34" s="307">
        <f t="shared" ref="F34:F44" si="21">D34-E34</f>
        <v>1.2857142857142847</v>
      </c>
      <c r="G34" s="308"/>
      <c r="H34" s="309"/>
      <c r="I34" s="306" t="s">
        <v>378</v>
      </c>
      <c r="J34" s="10">
        <v>573</v>
      </c>
      <c r="K34" s="10">
        <v>546</v>
      </c>
      <c r="L34" s="307">
        <f t="shared" ref="L34:M44" si="22">J34/14</f>
        <v>40.928571428571431</v>
      </c>
      <c r="M34" s="307">
        <f t="shared" si="22"/>
        <v>39</v>
      </c>
      <c r="N34" s="307">
        <f t="shared" ref="N34:N44" si="23">L34-M34</f>
        <v>1.9285714285714306</v>
      </c>
      <c r="O34" s="308"/>
      <c r="P34" s="309"/>
      <c r="Q34" s="306" t="s">
        <v>378</v>
      </c>
      <c r="R34" s="10">
        <v>468</v>
      </c>
      <c r="S34" s="10">
        <v>505</v>
      </c>
      <c r="T34" s="307">
        <f t="shared" ref="T34:U44" si="24">R34/14</f>
        <v>33.428571428571431</v>
      </c>
      <c r="U34" s="307">
        <f t="shared" si="24"/>
        <v>36.071428571428569</v>
      </c>
      <c r="V34" s="307">
        <f t="shared" ref="V34:V44" si="25">T34-U34</f>
        <v>-2.6428571428571388</v>
      </c>
      <c r="W34" s="308"/>
      <c r="X34" s="309"/>
      <c r="Y34" s="306" t="s">
        <v>378</v>
      </c>
      <c r="Z34" s="10">
        <v>542</v>
      </c>
      <c r="AA34" s="10">
        <v>550</v>
      </c>
      <c r="AB34" s="307">
        <f t="shared" ref="AB34:AC44" si="26">Z34/14</f>
        <v>38.714285714285715</v>
      </c>
      <c r="AC34" s="307">
        <f t="shared" si="26"/>
        <v>39.285714285714285</v>
      </c>
      <c r="AD34" s="307">
        <f t="shared" ref="AD34:AD44" si="27">AB34-AC34</f>
        <v>-0.5714285714285694</v>
      </c>
      <c r="AE34" s="308"/>
      <c r="AF34" s="309"/>
      <c r="AG34" s="306" t="s">
        <v>378</v>
      </c>
      <c r="AH34" s="10">
        <v>499</v>
      </c>
      <c r="AI34" s="10">
        <v>528</v>
      </c>
      <c r="AJ34" s="307">
        <f t="shared" ref="AJ34:AK44" si="28">AH34/14</f>
        <v>35.642857142857146</v>
      </c>
      <c r="AK34" s="307">
        <f t="shared" si="28"/>
        <v>37.714285714285715</v>
      </c>
      <c r="AL34" s="307">
        <f t="shared" ref="AL34:AL44" si="29">AJ34-AK34</f>
        <v>-2.0714285714285694</v>
      </c>
      <c r="AM34" s="308"/>
      <c r="AN34" s="309"/>
      <c r="AP34" s="301"/>
      <c r="AQ34" s="301"/>
    </row>
    <row r="35" spans="1:45" s="12" customFormat="1" ht="8.25" x14ac:dyDescent="0.15">
      <c r="A35" s="306" t="s">
        <v>368</v>
      </c>
      <c r="B35" s="136">
        <v>584</v>
      </c>
      <c r="C35" s="10">
        <v>511</v>
      </c>
      <c r="D35" s="307">
        <f t="shared" si="20"/>
        <v>41.714285714285715</v>
      </c>
      <c r="E35" s="307">
        <f t="shared" si="20"/>
        <v>36.5</v>
      </c>
      <c r="F35" s="307">
        <f t="shared" si="21"/>
        <v>5.2142857142857153</v>
      </c>
      <c r="G35" s="308">
        <v>9.3509999999999996E-2</v>
      </c>
      <c r="H35" s="309"/>
      <c r="I35" s="306" t="s">
        <v>368</v>
      </c>
      <c r="J35" s="10">
        <v>589</v>
      </c>
      <c r="K35" s="10">
        <v>516</v>
      </c>
      <c r="L35" s="307">
        <f t="shared" si="22"/>
        <v>42.071428571428569</v>
      </c>
      <c r="M35" s="307">
        <f t="shared" si="22"/>
        <v>36.857142857142854</v>
      </c>
      <c r="N35" s="307">
        <f t="shared" si="23"/>
        <v>5.2142857142857153</v>
      </c>
      <c r="O35" s="308"/>
      <c r="P35" s="309"/>
      <c r="Q35" s="306" t="s">
        <v>368</v>
      </c>
      <c r="R35" s="136">
        <v>657</v>
      </c>
      <c r="S35" s="10">
        <v>498</v>
      </c>
      <c r="T35" s="307">
        <f t="shared" si="24"/>
        <v>46.928571428571431</v>
      </c>
      <c r="U35" s="307">
        <f t="shared" si="24"/>
        <v>35.571428571428569</v>
      </c>
      <c r="V35" s="307">
        <f t="shared" si="25"/>
        <v>11.357142857142861</v>
      </c>
      <c r="W35" s="308">
        <v>0.10730000000000001</v>
      </c>
      <c r="X35" s="309"/>
      <c r="Y35" s="306" t="s">
        <v>370</v>
      </c>
      <c r="Z35" s="136">
        <v>451</v>
      </c>
      <c r="AA35" s="10">
        <v>586</v>
      </c>
      <c r="AB35" s="307">
        <f t="shared" si="26"/>
        <v>32.214285714285715</v>
      </c>
      <c r="AC35" s="307">
        <f t="shared" si="26"/>
        <v>41.857142857142854</v>
      </c>
      <c r="AD35" s="310">
        <f t="shared" si="27"/>
        <v>-9.6428571428571388</v>
      </c>
      <c r="AE35" s="311"/>
      <c r="AF35" s="309"/>
      <c r="AG35" s="306" t="s">
        <v>370</v>
      </c>
      <c r="AH35" s="10">
        <v>466</v>
      </c>
      <c r="AI35" s="10">
        <v>535</v>
      </c>
      <c r="AJ35" s="307">
        <f t="shared" si="28"/>
        <v>33.285714285714285</v>
      </c>
      <c r="AK35" s="307">
        <f t="shared" si="28"/>
        <v>38.214285714285715</v>
      </c>
      <c r="AL35" s="307">
        <f t="shared" si="29"/>
        <v>-4.9285714285714306</v>
      </c>
      <c r="AM35" s="308"/>
      <c r="AN35" s="309"/>
      <c r="AP35" s="301"/>
      <c r="AQ35" s="301"/>
    </row>
    <row r="36" spans="1:45" s="12" customFormat="1" ht="8.25" x14ac:dyDescent="0.15">
      <c r="A36" s="306" t="s">
        <v>385</v>
      </c>
      <c r="B36" s="10">
        <v>560</v>
      </c>
      <c r="C36" s="10">
        <v>462</v>
      </c>
      <c r="D36" s="307">
        <f t="shared" si="20"/>
        <v>40</v>
      </c>
      <c r="E36" s="307">
        <f t="shared" si="20"/>
        <v>33</v>
      </c>
      <c r="F36" s="307">
        <f t="shared" si="21"/>
        <v>7</v>
      </c>
      <c r="G36" s="308"/>
      <c r="H36" s="309"/>
      <c r="I36" s="306" t="s">
        <v>385</v>
      </c>
      <c r="J36" s="136">
        <v>426</v>
      </c>
      <c r="K36" s="10">
        <v>603</v>
      </c>
      <c r="L36" s="307">
        <f t="shared" si="22"/>
        <v>30.428571428571427</v>
      </c>
      <c r="M36" s="307">
        <f t="shared" si="22"/>
        <v>43.071428571428569</v>
      </c>
      <c r="N36" s="310">
        <f t="shared" si="23"/>
        <v>-12.642857142857142</v>
      </c>
      <c r="O36" s="311"/>
      <c r="P36" s="309"/>
      <c r="Q36" s="306" t="s">
        <v>385</v>
      </c>
      <c r="R36" s="10">
        <v>455</v>
      </c>
      <c r="S36" s="10">
        <v>516</v>
      </c>
      <c r="T36" s="307">
        <f t="shared" si="24"/>
        <v>32.5</v>
      </c>
      <c r="U36" s="307">
        <f t="shared" si="24"/>
        <v>36.857142857142854</v>
      </c>
      <c r="V36" s="307">
        <f t="shared" si="25"/>
        <v>-4.3571428571428541</v>
      </c>
      <c r="W36" s="308"/>
      <c r="X36" s="309"/>
      <c r="Y36" s="306" t="s">
        <v>385</v>
      </c>
      <c r="Z36" s="10">
        <v>658</v>
      </c>
      <c r="AA36" s="10">
        <v>537</v>
      </c>
      <c r="AB36" s="307">
        <f t="shared" si="26"/>
        <v>47</v>
      </c>
      <c r="AC36" s="307">
        <f t="shared" si="26"/>
        <v>38.357142857142854</v>
      </c>
      <c r="AD36" s="307">
        <f t="shared" si="27"/>
        <v>8.6428571428571459</v>
      </c>
      <c r="AE36" s="308"/>
      <c r="AF36" s="309"/>
      <c r="AG36" s="306" t="s">
        <v>385</v>
      </c>
      <c r="AH36" s="10">
        <v>470</v>
      </c>
      <c r="AI36" s="136">
        <v>450</v>
      </c>
      <c r="AJ36" s="307">
        <f t="shared" si="28"/>
        <v>33.571428571428569</v>
      </c>
      <c r="AK36" s="307">
        <f t="shared" si="28"/>
        <v>32.142857142857146</v>
      </c>
      <c r="AL36" s="307">
        <f t="shared" si="29"/>
        <v>1.4285714285714235</v>
      </c>
      <c r="AM36" s="308"/>
      <c r="AN36" s="309"/>
      <c r="AP36" s="301"/>
      <c r="AQ36" s="301"/>
    </row>
    <row r="37" spans="1:45" s="12" customFormat="1" ht="8.25" x14ac:dyDescent="0.15">
      <c r="A37" s="306" t="s">
        <v>404</v>
      </c>
      <c r="B37" s="136">
        <v>461</v>
      </c>
      <c r="C37" s="10">
        <v>437</v>
      </c>
      <c r="D37" s="307">
        <f t="shared" si="20"/>
        <v>32.928571428571431</v>
      </c>
      <c r="E37" s="307">
        <f t="shared" si="20"/>
        <v>31.214285714285715</v>
      </c>
      <c r="F37" s="307">
        <f t="shared" si="21"/>
        <v>1.7142857142857153</v>
      </c>
      <c r="G37" s="308"/>
      <c r="H37" s="309"/>
      <c r="I37" s="306" t="s">
        <v>404</v>
      </c>
      <c r="J37" s="10">
        <v>523</v>
      </c>
      <c r="K37" s="10">
        <v>540</v>
      </c>
      <c r="L37" s="307">
        <f t="shared" si="22"/>
        <v>37.357142857142854</v>
      </c>
      <c r="M37" s="307">
        <f t="shared" si="22"/>
        <v>38.571428571428569</v>
      </c>
      <c r="N37" s="307">
        <f t="shared" si="23"/>
        <v>-1.2142857142857153</v>
      </c>
      <c r="O37" s="308"/>
      <c r="P37" s="309"/>
      <c r="Q37" s="306" t="s">
        <v>404</v>
      </c>
      <c r="R37" s="10">
        <v>491</v>
      </c>
      <c r="S37" s="10">
        <v>463</v>
      </c>
      <c r="T37" s="307">
        <f t="shared" si="24"/>
        <v>35.071428571428569</v>
      </c>
      <c r="U37" s="307">
        <f t="shared" si="24"/>
        <v>33.071428571428569</v>
      </c>
      <c r="V37" s="307">
        <f t="shared" si="25"/>
        <v>2</v>
      </c>
      <c r="W37" s="308"/>
      <c r="X37" s="309"/>
      <c r="Y37" s="306" t="s">
        <v>404</v>
      </c>
      <c r="Z37" s="10">
        <v>568</v>
      </c>
      <c r="AA37" s="10">
        <v>572</v>
      </c>
      <c r="AB37" s="307">
        <f t="shared" si="26"/>
        <v>40.571428571428569</v>
      </c>
      <c r="AC37" s="307">
        <f t="shared" si="26"/>
        <v>40.857142857142854</v>
      </c>
      <c r="AD37" s="307">
        <f t="shared" si="27"/>
        <v>-0.2857142857142847</v>
      </c>
      <c r="AE37" s="308"/>
      <c r="AF37" s="309"/>
      <c r="AG37" s="306" t="s">
        <v>404</v>
      </c>
      <c r="AH37" s="10">
        <v>523</v>
      </c>
      <c r="AI37" s="10">
        <v>514</v>
      </c>
      <c r="AJ37" s="307">
        <f t="shared" si="28"/>
        <v>37.357142857142854</v>
      </c>
      <c r="AK37" s="307">
        <f t="shared" si="28"/>
        <v>36.714285714285715</v>
      </c>
      <c r="AL37" s="307">
        <f t="shared" si="29"/>
        <v>0.6428571428571388</v>
      </c>
      <c r="AM37" s="308"/>
      <c r="AN37" s="309"/>
      <c r="AP37" s="301"/>
      <c r="AQ37" s="301"/>
    </row>
    <row r="38" spans="1:45" s="12" customFormat="1" ht="8.25" x14ac:dyDescent="0.15">
      <c r="A38" s="306" t="s">
        <v>360</v>
      </c>
      <c r="B38" s="10">
        <v>464</v>
      </c>
      <c r="C38" s="10">
        <v>597</v>
      </c>
      <c r="D38" s="307">
        <f t="shared" si="20"/>
        <v>33.142857142857146</v>
      </c>
      <c r="E38" s="307">
        <f t="shared" si="20"/>
        <v>42.642857142857146</v>
      </c>
      <c r="F38" s="307">
        <f t="shared" si="21"/>
        <v>-9.5</v>
      </c>
      <c r="G38" s="308"/>
      <c r="H38" s="309"/>
      <c r="I38" s="306" t="s">
        <v>360</v>
      </c>
      <c r="J38" s="10">
        <v>549</v>
      </c>
      <c r="K38" s="10">
        <v>544</v>
      </c>
      <c r="L38" s="307">
        <f t="shared" si="22"/>
        <v>39.214285714285715</v>
      </c>
      <c r="M38" s="307">
        <f t="shared" si="22"/>
        <v>38.857142857142854</v>
      </c>
      <c r="N38" s="307">
        <f t="shared" si="23"/>
        <v>0.3571428571428612</v>
      </c>
      <c r="O38" s="308"/>
      <c r="P38" s="309"/>
      <c r="Q38" s="306" t="s">
        <v>360</v>
      </c>
      <c r="R38" s="10">
        <v>487</v>
      </c>
      <c r="S38" s="10">
        <v>499</v>
      </c>
      <c r="T38" s="307">
        <f t="shared" si="24"/>
        <v>34.785714285714285</v>
      </c>
      <c r="U38" s="307">
        <f t="shared" si="24"/>
        <v>35.642857142857146</v>
      </c>
      <c r="V38" s="307">
        <f t="shared" si="25"/>
        <v>-0.8571428571428612</v>
      </c>
      <c r="W38" s="308"/>
      <c r="X38" s="309"/>
      <c r="Y38" s="306" t="s">
        <v>360</v>
      </c>
      <c r="Z38" s="10">
        <v>587</v>
      </c>
      <c r="AA38" s="10">
        <v>586</v>
      </c>
      <c r="AB38" s="307">
        <f t="shared" si="26"/>
        <v>41.928571428571431</v>
      </c>
      <c r="AC38" s="307">
        <f t="shared" si="26"/>
        <v>41.857142857142854</v>
      </c>
      <c r="AD38" s="307">
        <f t="shared" si="27"/>
        <v>7.1428571428576504E-2</v>
      </c>
      <c r="AE38" s="308"/>
      <c r="AF38" s="309"/>
      <c r="AG38" s="306" t="s">
        <v>360</v>
      </c>
      <c r="AH38" s="136">
        <v>451</v>
      </c>
      <c r="AI38" s="10">
        <v>551</v>
      </c>
      <c r="AJ38" s="307">
        <f t="shared" si="28"/>
        <v>32.214285714285715</v>
      </c>
      <c r="AK38" s="307">
        <f t="shared" si="28"/>
        <v>39.357142857142854</v>
      </c>
      <c r="AL38" s="310">
        <f t="shared" si="29"/>
        <v>-7.1428571428571388</v>
      </c>
      <c r="AM38" s="311"/>
      <c r="AN38" s="309"/>
      <c r="AP38" s="301"/>
      <c r="AQ38" s="301"/>
    </row>
    <row r="39" spans="1:45" s="12" customFormat="1" ht="8.25" x14ac:dyDescent="0.15">
      <c r="A39" s="306" t="s">
        <v>366</v>
      </c>
      <c r="B39" s="10">
        <v>571</v>
      </c>
      <c r="C39" s="136">
        <v>425</v>
      </c>
      <c r="D39" s="307">
        <f t="shared" si="20"/>
        <v>40.785714285714285</v>
      </c>
      <c r="E39" s="307">
        <f t="shared" si="20"/>
        <v>30.357142857142858</v>
      </c>
      <c r="F39" s="310">
        <f t="shared" si="21"/>
        <v>10.428571428571427</v>
      </c>
      <c r="G39" s="311"/>
      <c r="H39" s="309"/>
      <c r="I39" s="306" t="s">
        <v>366</v>
      </c>
      <c r="J39" s="10">
        <v>504</v>
      </c>
      <c r="K39" s="10">
        <v>613</v>
      </c>
      <c r="L39" s="307">
        <f t="shared" si="22"/>
        <v>36</v>
      </c>
      <c r="M39" s="307">
        <f t="shared" si="22"/>
        <v>43.785714285714285</v>
      </c>
      <c r="N39" s="307">
        <f t="shared" si="23"/>
        <v>-7.7857142857142847</v>
      </c>
      <c r="O39" s="308"/>
      <c r="P39" s="309"/>
      <c r="Q39" s="306" t="s">
        <v>366</v>
      </c>
      <c r="R39" s="136">
        <v>449</v>
      </c>
      <c r="S39" s="10">
        <v>502</v>
      </c>
      <c r="T39" s="307">
        <f t="shared" si="24"/>
        <v>32.071428571428569</v>
      </c>
      <c r="U39" s="307">
        <f t="shared" si="24"/>
        <v>35.857142857142854</v>
      </c>
      <c r="V39" s="307">
        <f t="shared" si="25"/>
        <v>-3.7857142857142847</v>
      </c>
      <c r="W39" s="308"/>
      <c r="X39" s="309"/>
      <c r="Y39" s="306" t="s">
        <v>375</v>
      </c>
      <c r="Z39" s="10">
        <v>562</v>
      </c>
      <c r="AA39" s="10">
        <v>570</v>
      </c>
      <c r="AB39" s="307">
        <f t="shared" si="26"/>
        <v>40.142857142857146</v>
      </c>
      <c r="AC39" s="307">
        <f t="shared" si="26"/>
        <v>40.714285714285715</v>
      </c>
      <c r="AD39" s="307">
        <f t="shared" si="27"/>
        <v>-0.5714285714285694</v>
      </c>
      <c r="AE39" s="308"/>
      <c r="AF39" s="309"/>
      <c r="AG39" s="306" t="s">
        <v>375</v>
      </c>
      <c r="AH39" s="10">
        <v>454</v>
      </c>
      <c r="AI39" s="10">
        <v>541</v>
      </c>
      <c r="AJ39" s="307">
        <f t="shared" si="28"/>
        <v>32.428571428571431</v>
      </c>
      <c r="AK39" s="307">
        <f t="shared" si="28"/>
        <v>38.642857142857146</v>
      </c>
      <c r="AL39" s="307">
        <f t="shared" si="29"/>
        <v>-6.2142857142857153</v>
      </c>
      <c r="AM39" s="308"/>
      <c r="AN39" s="309"/>
      <c r="AP39" s="301"/>
      <c r="AQ39" s="301"/>
    </row>
    <row r="40" spans="1:45" s="12" customFormat="1" ht="8.25" x14ac:dyDescent="0.15">
      <c r="A40" s="306" t="s">
        <v>390</v>
      </c>
      <c r="B40" s="10">
        <v>490</v>
      </c>
      <c r="C40" s="10">
        <v>503</v>
      </c>
      <c r="D40" s="307">
        <f t="shared" si="20"/>
        <v>35</v>
      </c>
      <c r="E40" s="307">
        <f t="shared" si="20"/>
        <v>35.928571428571431</v>
      </c>
      <c r="F40" s="307">
        <f t="shared" si="21"/>
        <v>-0.9285714285714306</v>
      </c>
      <c r="G40" s="308"/>
      <c r="H40" s="309"/>
      <c r="I40" s="306" t="s">
        <v>390</v>
      </c>
      <c r="J40" s="10">
        <v>489</v>
      </c>
      <c r="K40" s="136">
        <v>447</v>
      </c>
      <c r="L40" s="307">
        <f t="shared" si="22"/>
        <v>34.928571428571431</v>
      </c>
      <c r="M40" s="307">
        <f t="shared" si="22"/>
        <v>31.928571428571427</v>
      </c>
      <c r="N40" s="307">
        <f t="shared" si="23"/>
        <v>3.0000000000000036</v>
      </c>
      <c r="O40" s="308"/>
      <c r="P40" s="309"/>
      <c r="Q40" s="306" t="s">
        <v>390</v>
      </c>
      <c r="R40" s="10">
        <v>489</v>
      </c>
      <c r="S40" s="10">
        <v>550</v>
      </c>
      <c r="T40" s="307">
        <f t="shared" si="24"/>
        <v>34.928571428571431</v>
      </c>
      <c r="U40" s="307">
        <f t="shared" si="24"/>
        <v>39.285714285714285</v>
      </c>
      <c r="V40" s="307">
        <f t="shared" si="25"/>
        <v>-4.3571428571428541</v>
      </c>
      <c r="W40" s="308"/>
      <c r="X40" s="309"/>
      <c r="Y40" s="306" t="s">
        <v>390</v>
      </c>
      <c r="Z40" s="10">
        <v>594</v>
      </c>
      <c r="AA40" s="136">
        <v>616</v>
      </c>
      <c r="AB40" s="307">
        <f t="shared" si="26"/>
        <v>42.428571428571431</v>
      </c>
      <c r="AC40" s="307">
        <f t="shared" si="26"/>
        <v>44</v>
      </c>
      <c r="AD40" s="307">
        <f t="shared" si="27"/>
        <v>-1.5714285714285694</v>
      </c>
      <c r="AE40" s="308"/>
      <c r="AF40" s="309"/>
      <c r="AG40" s="306" t="s">
        <v>390</v>
      </c>
      <c r="AH40" s="10">
        <v>568</v>
      </c>
      <c r="AI40" s="10">
        <v>510</v>
      </c>
      <c r="AJ40" s="307">
        <f t="shared" si="28"/>
        <v>40.571428571428569</v>
      </c>
      <c r="AK40" s="307">
        <f t="shared" si="28"/>
        <v>36.428571428571431</v>
      </c>
      <c r="AL40" s="307">
        <f t="shared" si="29"/>
        <v>4.1428571428571388</v>
      </c>
      <c r="AM40" s="308"/>
      <c r="AN40" s="309"/>
      <c r="AP40" s="301"/>
      <c r="AQ40" s="301"/>
    </row>
    <row r="41" spans="1:45" s="12" customFormat="1" ht="8.25" x14ac:dyDescent="0.15">
      <c r="A41" s="306" t="s">
        <v>403</v>
      </c>
      <c r="B41" s="10">
        <v>464</v>
      </c>
      <c r="C41" s="136">
        <v>610</v>
      </c>
      <c r="D41" s="307">
        <f t="shared" si="20"/>
        <v>33.142857142857146</v>
      </c>
      <c r="E41" s="307">
        <f t="shared" si="20"/>
        <v>43.571428571428569</v>
      </c>
      <c r="F41" s="310">
        <f t="shared" si="21"/>
        <v>-10.428571428571423</v>
      </c>
      <c r="G41" s="311"/>
      <c r="H41" s="309"/>
      <c r="I41" s="306" t="s">
        <v>533</v>
      </c>
      <c r="J41" s="10">
        <v>538</v>
      </c>
      <c r="K41" s="10">
        <v>612</v>
      </c>
      <c r="L41" s="307">
        <f t="shared" si="22"/>
        <v>38.428571428571431</v>
      </c>
      <c r="M41" s="307">
        <f t="shared" si="22"/>
        <v>43.714285714285715</v>
      </c>
      <c r="N41" s="307">
        <f t="shared" si="23"/>
        <v>-5.2857142857142847</v>
      </c>
      <c r="O41" s="308"/>
      <c r="P41" s="309"/>
      <c r="Q41" s="306" t="s">
        <v>380</v>
      </c>
      <c r="R41" s="10">
        <v>610</v>
      </c>
      <c r="S41" s="136">
        <v>429</v>
      </c>
      <c r="T41" s="307">
        <f t="shared" si="24"/>
        <v>43.571428571428569</v>
      </c>
      <c r="U41" s="307">
        <f t="shared" si="24"/>
        <v>30.642857142857142</v>
      </c>
      <c r="V41" s="310">
        <f t="shared" si="25"/>
        <v>12.928571428571427</v>
      </c>
      <c r="W41" s="311"/>
      <c r="X41" s="309"/>
      <c r="Y41" s="306" t="s">
        <v>380</v>
      </c>
      <c r="Z41" s="10">
        <v>541</v>
      </c>
      <c r="AA41" s="136">
        <v>533</v>
      </c>
      <c r="AB41" s="307">
        <f t="shared" si="26"/>
        <v>38.642857142857146</v>
      </c>
      <c r="AC41" s="307">
        <f t="shared" si="26"/>
        <v>38.071428571428569</v>
      </c>
      <c r="AD41" s="307">
        <f t="shared" si="27"/>
        <v>0.5714285714285765</v>
      </c>
      <c r="AE41" s="308"/>
      <c r="AF41" s="309"/>
      <c r="AG41" s="306" t="s">
        <v>380</v>
      </c>
      <c r="AH41" s="10">
        <v>537</v>
      </c>
      <c r="AI41" s="10">
        <v>509</v>
      </c>
      <c r="AJ41" s="307">
        <f t="shared" si="28"/>
        <v>38.357142857142854</v>
      </c>
      <c r="AK41" s="307">
        <f t="shared" si="28"/>
        <v>36.357142857142854</v>
      </c>
      <c r="AL41" s="307">
        <f t="shared" si="29"/>
        <v>2</v>
      </c>
      <c r="AM41" s="308"/>
      <c r="AN41" s="309"/>
      <c r="AP41" s="301"/>
      <c r="AQ41" s="301"/>
    </row>
    <row r="42" spans="1:45" s="12" customFormat="1" ht="8.25" x14ac:dyDescent="0.15">
      <c r="A42" s="306" t="s">
        <v>387</v>
      </c>
      <c r="B42" s="10">
        <v>545</v>
      </c>
      <c r="C42" s="10">
        <v>509</v>
      </c>
      <c r="D42" s="307">
        <f t="shared" si="20"/>
        <v>38.928571428571431</v>
      </c>
      <c r="E42" s="307">
        <f t="shared" si="20"/>
        <v>36.357142857142854</v>
      </c>
      <c r="F42" s="307">
        <f t="shared" si="21"/>
        <v>2.5714285714285765</v>
      </c>
      <c r="G42" s="308"/>
      <c r="H42" s="309"/>
      <c r="I42" s="306" t="s">
        <v>387</v>
      </c>
      <c r="J42" s="10">
        <v>585</v>
      </c>
      <c r="K42" s="136">
        <v>672</v>
      </c>
      <c r="L42" s="307">
        <f t="shared" si="22"/>
        <v>41.785714285714285</v>
      </c>
      <c r="M42" s="307">
        <f t="shared" si="22"/>
        <v>48</v>
      </c>
      <c r="N42" s="307">
        <f t="shared" si="23"/>
        <v>-6.2142857142857153</v>
      </c>
      <c r="O42" s="308"/>
      <c r="P42" s="309"/>
      <c r="Q42" s="306" t="s">
        <v>387</v>
      </c>
      <c r="R42" s="10">
        <v>576</v>
      </c>
      <c r="S42" s="10">
        <v>486</v>
      </c>
      <c r="T42" s="307">
        <f t="shared" si="24"/>
        <v>41.142857142857146</v>
      </c>
      <c r="U42" s="307">
        <f t="shared" si="24"/>
        <v>34.714285714285715</v>
      </c>
      <c r="V42" s="307">
        <f t="shared" si="25"/>
        <v>6.4285714285714306</v>
      </c>
      <c r="W42" s="308"/>
      <c r="X42" s="309"/>
      <c r="Y42" s="306" t="s">
        <v>387</v>
      </c>
      <c r="Z42" s="10">
        <v>469</v>
      </c>
      <c r="AA42" s="10">
        <v>554</v>
      </c>
      <c r="AB42" s="307">
        <f t="shared" si="26"/>
        <v>33.5</v>
      </c>
      <c r="AC42" s="307">
        <f t="shared" si="26"/>
        <v>39.571428571428569</v>
      </c>
      <c r="AD42" s="307">
        <f t="shared" si="27"/>
        <v>-6.0714285714285694</v>
      </c>
      <c r="AE42" s="308"/>
      <c r="AF42" s="309"/>
      <c r="AG42" s="306" t="s">
        <v>387</v>
      </c>
      <c r="AH42" s="10">
        <v>577</v>
      </c>
      <c r="AI42" s="136">
        <v>566</v>
      </c>
      <c r="AJ42" s="307">
        <f t="shared" si="28"/>
        <v>41.214285714285715</v>
      </c>
      <c r="AK42" s="307">
        <f t="shared" si="28"/>
        <v>40.428571428571431</v>
      </c>
      <c r="AL42" s="307">
        <f t="shared" si="29"/>
        <v>0.7857142857142847</v>
      </c>
      <c r="AM42" s="308"/>
      <c r="AN42" s="309"/>
      <c r="AP42" s="301"/>
      <c r="AQ42" s="301"/>
    </row>
    <row r="43" spans="1:45" s="12" customFormat="1" ht="8.25" x14ac:dyDescent="0.15">
      <c r="A43" s="306" t="s">
        <v>397</v>
      </c>
      <c r="B43" s="10">
        <v>524</v>
      </c>
      <c r="C43" s="10">
        <v>539</v>
      </c>
      <c r="D43" s="307">
        <f t="shared" si="20"/>
        <v>37.428571428571431</v>
      </c>
      <c r="E43" s="307">
        <f t="shared" si="20"/>
        <v>38.5</v>
      </c>
      <c r="F43" s="307">
        <f t="shared" si="21"/>
        <v>-1.0714285714285694</v>
      </c>
      <c r="G43" s="308"/>
      <c r="H43" s="309"/>
      <c r="I43" s="306" t="s">
        <v>397</v>
      </c>
      <c r="J43" s="136">
        <v>686</v>
      </c>
      <c r="K43" s="10">
        <v>566</v>
      </c>
      <c r="L43" s="307">
        <f t="shared" si="22"/>
        <v>49</v>
      </c>
      <c r="M43" s="307">
        <f t="shared" si="22"/>
        <v>40.428571428571431</v>
      </c>
      <c r="N43" s="310">
        <f t="shared" si="23"/>
        <v>8.5714285714285694</v>
      </c>
      <c r="O43" s="308">
        <v>0.10145999999999999</v>
      </c>
      <c r="P43" s="309"/>
      <c r="Q43" s="306" t="s">
        <v>397</v>
      </c>
      <c r="R43" s="10">
        <v>502</v>
      </c>
      <c r="S43" s="10">
        <v>506</v>
      </c>
      <c r="T43" s="307">
        <f t="shared" si="24"/>
        <v>35.857142857142854</v>
      </c>
      <c r="U43" s="307">
        <f t="shared" si="24"/>
        <v>36.142857142857146</v>
      </c>
      <c r="V43" s="307">
        <f t="shared" si="25"/>
        <v>-0.2857142857142918</v>
      </c>
      <c r="W43" s="308"/>
      <c r="X43" s="309"/>
      <c r="Y43" s="306" t="s">
        <v>397</v>
      </c>
      <c r="Z43" s="136">
        <v>741</v>
      </c>
      <c r="AA43" s="10">
        <v>585</v>
      </c>
      <c r="AB43" s="307">
        <f t="shared" si="26"/>
        <v>52.928571428571431</v>
      </c>
      <c r="AC43" s="307">
        <f t="shared" si="26"/>
        <v>41.785714285714285</v>
      </c>
      <c r="AD43" s="310">
        <f t="shared" si="27"/>
        <v>11.142857142857146</v>
      </c>
      <c r="AE43" s="308">
        <v>0.10809000000000001</v>
      </c>
      <c r="AF43" s="309"/>
      <c r="AG43" s="306" t="s">
        <v>397</v>
      </c>
      <c r="AH43" s="10">
        <v>540</v>
      </c>
      <c r="AI43" s="10">
        <v>555</v>
      </c>
      <c r="AJ43" s="307">
        <f t="shared" si="28"/>
        <v>38.571428571428569</v>
      </c>
      <c r="AK43" s="307">
        <f t="shared" si="28"/>
        <v>39.642857142857146</v>
      </c>
      <c r="AL43" s="307">
        <f t="shared" si="29"/>
        <v>-1.0714285714285765</v>
      </c>
      <c r="AM43" s="308"/>
      <c r="AN43" s="309"/>
      <c r="AP43" s="301"/>
      <c r="AQ43" s="301"/>
    </row>
    <row r="44" spans="1:45" s="12" customFormat="1" ht="8.25" x14ac:dyDescent="0.15">
      <c r="A44" s="306" t="s">
        <v>372</v>
      </c>
      <c r="B44" s="10">
        <v>535</v>
      </c>
      <c r="C44" s="10">
        <v>542</v>
      </c>
      <c r="D44" s="307">
        <f t="shared" si="20"/>
        <v>38.214285714285715</v>
      </c>
      <c r="E44" s="307">
        <f t="shared" si="20"/>
        <v>38.714285714285715</v>
      </c>
      <c r="F44" s="307">
        <f t="shared" si="21"/>
        <v>-0.5</v>
      </c>
      <c r="G44" s="308"/>
      <c r="H44" s="309"/>
      <c r="I44" s="306" t="s">
        <v>372</v>
      </c>
      <c r="J44" s="10">
        <v>651</v>
      </c>
      <c r="K44" s="10">
        <v>541</v>
      </c>
      <c r="L44" s="307">
        <f t="shared" si="22"/>
        <v>46.5</v>
      </c>
      <c r="M44" s="307">
        <f t="shared" si="22"/>
        <v>38.642857142857146</v>
      </c>
      <c r="N44" s="307">
        <f t="shared" si="23"/>
        <v>7.8571428571428541</v>
      </c>
      <c r="O44" s="308"/>
      <c r="P44" s="309"/>
      <c r="Q44" s="306" t="s">
        <v>372</v>
      </c>
      <c r="R44" s="10">
        <v>479</v>
      </c>
      <c r="S44" s="136">
        <v>612</v>
      </c>
      <c r="T44" s="307">
        <f t="shared" si="24"/>
        <v>34.214285714285715</v>
      </c>
      <c r="U44" s="307">
        <f t="shared" si="24"/>
        <v>43.714285714285715</v>
      </c>
      <c r="V44" s="310">
        <f t="shared" si="25"/>
        <v>-9.5</v>
      </c>
      <c r="W44" s="311"/>
      <c r="X44" s="309"/>
      <c r="Y44" s="306" t="s">
        <v>372</v>
      </c>
      <c r="Z44" s="10">
        <v>591</v>
      </c>
      <c r="AA44" s="10">
        <v>574</v>
      </c>
      <c r="AB44" s="307">
        <f t="shared" si="26"/>
        <v>42.214285714285715</v>
      </c>
      <c r="AC44" s="307">
        <f t="shared" si="26"/>
        <v>41</v>
      </c>
      <c r="AD44" s="307">
        <f t="shared" si="27"/>
        <v>1.2142857142857153</v>
      </c>
      <c r="AE44" s="308"/>
      <c r="AF44" s="309"/>
      <c r="AG44" s="306" t="s">
        <v>372</v>
      </c>
      <c r="AH44" s="136">
        <v>669</v>
      </c>
      <c r="AI44" s="10">
        <v>508</v>
      </c>
      <c r="AJ44" s="307">
        <f t="shared" si="28"/>
        <v>47.785714285714285</v>
      </c>
      <c r="AK44" s="307">
        <f t="shared" si="28"/>
        <v>36.285714285714285</v>
      </c>
      <c r="AL44" s="310">
        <f t="shared" si="29"/>
        <v>11.5</v>
      </c>
      <c r="AM44" s="308">
        <v>0.10611</v>
      </c>
      <c r="AN44" s="309"/>
      <c r="AP44" s="301"/>
      <c r="AQ44" s="301"/>
    </row>
    <row r="45" spans="1:45" s="12" customFormat="1" ht="8.25" x14ac:dyDescent="0.15">
      <c r="A45" s="309"/>
      <c r="B45" s="313">
        <f>SUM(B33:B44)</f>
        <v>6245</v>
      </c>
      <c r="C45" s="313">
        <f>SUM(C33:C44)</f>
        <v>6245</v>
      </c>
      <c r="D45" s="314"/>
      <c r="E45" s="314"/>
      <c r="F45" s="313"/>
      <c r="G45" s="315"/>
      <c r="H45" s="309"/>
      <c r="I45" s="309"/>
      <c r="J45" s="313">
        <f>SUM(J33:J44)</f>
        <v>6761</v>
      </c>
      <c r="K45" s="313">
        <f>SUM(K33:K44)</f>
        <v>6761</v>
      </c>
      <c r="L45" s="314"/>
      <c r="M45" s="314"/>
      <c r="N45" s="313"/>
      <c r="O45" s="315"/>
      <c r="P45" s="309"/>
      <c r="Q45" s="309"/>
      <c r="R45" s="313">
        <f>SUM(R33:R44)</f>
        <v>6123</v>
      </c>
      <c r="S45" s="313">
        <f>SUM(S33:S44)</f>
        <v>6123</v>
      </c>
      <c r="T45" s="314"/>
      <c r="U45" s="314"/>
      <c r="V45" s="313"/>
      <c r="W45" s="315"/>
      <c r="X45" s="309"/>
      <c r="Y45" s="309"/>
      <c r="Z45" s="313">
        <f>SUM(Z33:Z44)</f>
        <v>6855</v>
      </c>
      <c r="AA45" s="313">
        <f>SUM(AA33:AA44)</f>
        <v>6855</v>
      </c>
      <c r="AB45" s="314"/>
      <c r="AC45" s="314"/>
      <c r="AD45" s="313"/>
      <c r="AE45" s="315"/>
      <c r="AF45" s="309"/>
      <c r="AG45" s="309"/>
      <c r="AH45" s="313">
        <f>SUM(AH33:AH44)</f>
        <v>6296</v>
      </c>
      <c r="AI45" s="313">
        <f>SUM(AI33:AI44)</f>
        <v>6296</v>
      </c>
      <c r="AJ45" s="314"/>
      <c r="AK45" s="314"/>
      <c r="AL45" s="313"/>
      <c r="AM45" s="315"/>
      <c r="AN45" s="309"/>
      <c r="AP45" s="301"/>
      <c r="AQ45" s="301"/>
    </row>
    <row r="46" spans="1:45" s="12" customFormat="1" x14ac:dyDescent="0.2">
      <c r="A46" s="435" t="s">
        <v>238</v>
      </c>
      <c r="B46" s="435"/>
      <c r="C46" s="435"/>
      <c r="D46" s="435"/>
      <c r="E46" s="435"/>
      <c r="F46" s="435"/>
      <c r="G46" s="299"/>
      <c r="H46" s="309"/>
      <c r="I46" s="435" t="s">
        <v>239</v>
      </c>
      <c r="J46" s="435"/>
      <c r="K46" s="435"/>
      <c r="L46" s="435"/>
      <c r="M46" s="435"/>
      <c r="N46" s="435"/>
      <c r="O46" s="299"/>
      <c r="P46" s="309"/>
      <c r="Q46" s="435" t="s">
        <v>240</v>
      </c>
      <c r="R46" s="435"/>
      <c r="S46" s="435"/>
      <c r="T46" s="435"/>
      <c r="U46" s="435"/>
      <c r="V46" s="435"/>
      <c r="W46" s="299"/>
      <c r="X46" s="309"/>
      <c r="Y46" s="435" t="s">
        <v>241</v>
      </c>
      <c r="Z46" s="435"/>
      <c r="AA46" s="435"/>
      <c r="AB46" s="435"/>
      <c r="AC46" s="435"/>
      <c r="AD46" s="435"/>
      <c r="AE46" s="299"/>
      <c r="AF46" s="309"/>
      <c r="AG46" s="435" t="s">
        <v>242</v>
      </c>
      <c r="AH46" s="435"/>
      <c r="AI46" s="435"/>
      <c r="AJ46" s="435"/>
      <c r="AK46" s="435"/>
      <c r="AL46" s="435"/>
      <c r="AM46" s="299"/>
      <c r="AN46" s="309"/>
      <c r="AP46" s="301"/>
      <c r="AQ46" s="301"/>
      <c r="AR46" s="316"/>
      <c r="AS46" s="316"/>
    </row>
    <row r="47" spans="1:45" s="316" customFormat="1" ht="8.25" x14ac:dyDescent="0.15">
      <c r="A47" s="302"/>
      <c r="B47" s="302" t="s">
        <v>1282</v>
      </c>
      <c r="C47" s="302" t="s">
        <v>1283</v>
      </c>
      <c r="D47" s="303" t="s">
        <v>1284</v>
      </c>
      <c r="E47" s="303" t="s">
        <v>1285</v>
      </c>
      <c r="F47" s="302" t="s">
        <v>1286</v>
      </c>
      <c r="G47" s="304"/>
      <c r="H47" s="317"/>
      <c r="I47" s="302"/>
      <c r="J47" s="302" t="s">
        <v>1282</v>
      </c>
      <c r="K47" s="302" t="s">
        <v>1283</v>
      </c>
      <c r="L47" s="303" t="s">
        <v>1284</v>
      </c>
      <c r="M47" s="303" t="s">
        <v>1285</v>
      </c>
      <c r="N47" s="302" t="s">
        <v>1286</v>
      </c>
      <c r="O47" s="304"/>
      <c r="P47" s="317"/>
      <c r="Q47" s="302"/>
      <c r="R47" s="302" t="s">
        <v>1282</v>
      </c>
      <c r="S47" s="302" t="s">
        <v>1283</v>
      </c>
      <c r="T47" s="303" t="s">
        <v>1284</v>
      </c>
      <c r="U47" s="303" t="s">
        <v>1285</v>
      </c>
      <c r="V47" s="302" t="s">
        <v>1286</v>
      </c>
      <c r="W47" s="304"/>
      <c r="X47" s="317"/>
      <c r="Y47" s="302"/>
      <c r="Z47" s="302" t="s">
        <v>1282</v>
      </c>
      <c r="AA47" s="302" t="s">
        <v>1283</v>
      </c>
      <c r="AB47" s="303" t="s">
        <v>1284</v>
      </c>
      <c r="AC47" s="303" t="s">
        <v>1285</v>
      </c>
      <c r="AD47" s="302" t="s">
        <v>1286</v>
      </c>
      <c r="AE47" s="304"/>
      <c r="AF47" s="317"/>
      <c r="AG47" s="302"/>
      <c r="AH47" s="302" t="s">
        <v>1282</v>
      </c>
      <c r="AI47" s="302" t="s">
        <v>1283</v>
      </c>
      <c r="AJ47" s="303" t="s">
        <v>1284</v>
      </c>
      <c r="AK47" s="303" t="s">
        <v>1285</v>
      </c>
      <c r="AL47" s="302" t="s">
        <v>1286</v>
      </c>
      <c r="AM47" s="304"/>
      <c r="AN47" s="317"/>
      <c r="AO47" s="12"/>
      <c r="AP47" s="301"/>
      <c r="AQ47" s="301"/>
      <c r="AR47" s="12"/>
      <c r="AS47" s="12"/>
    </row>
    <row r="48" spans="1:45" s="12" customFormat="1" ht="8.25" x14ac:dyDescent="0.15">
      <c r="A48" s="306" t="s">
        <v>398</v>
      </c>
      <c r="B48" s="10">
        <v>460</v>
      </c>
      <c r="C48" s="10">
        <v>537</v>
      </c>
      <c r="D48" s="307">
        <f>B48/14</f>
        <v>32.857142857142854</v>
      </c>
      <c r="E48" s="307">
        <f>C48/14</f>
        <v>38.357142857142854</v>
      </c>
      <c r="F48" s="307">
        <f>D48-E48</f>
        <v>-5.5</v>
      </c>
      <c r="G48" s="308"/>
      <c r="H48" s="309"/>
      <c r="I48" s="306" t="s">
        <v>398</v>
      </c>
      <c r="J48" s="136">
        <v>425</v>
      </c>
      <c r="K48" s="10">
        <v>588</v>
      </c>
      <c r="L48" s="307">
        <f>J48/14</f>
        <v>30.357142857142858</v>
      </c>
      <c r="M48" s="307">
        <f>K48/14</f>
        <v>42</v>
      </c>
      <c r="N48" s="310">
        <f>L48-M48</f>
        <v>-11.642857142857142</v>
      </c>
      <c r="O48" s="311"/>
      <c r="P48" s="309"/>
      <c r="Q48" s="306" t="s">
        <v>398</v>
      </c>
      <c r="R48" s="136">
        <v>415</v>
      </c>
      <c r="S48" s="10">
        <v>514</v>
      </c>
      <c r="T48" s="307">
        <f>R48/14</f>
        <v>29.642857142857142</v>
      </c>
      <c r="U48" s="307">
        <f>S48/14</f>
        <v>36.714285714285715</v>
      </c>
      <c r="V48" s="307">
        <f>T48-U48</f>
        <v>-7.071428571428573</v>
      </c>
      <c r="W48" s="308"/>
      <c r="X48" s="309"/>
      <c r="Y48" s="306" t="s">
        <v>398</v>
      </c>
      <c r="Z48" s="10">
        <v>534</v>
      </c>
      <c r="AA48" s="10">
        <v>610</v>
      </c>
      <c r="AB48" s="307">
        <f>Z48/14</f>
        <v>38.142857142857146</v>
      </c>
      <c r="AC48" s="307">
        <f>AA48/14</f>
        <v>43.571428571428569</v>
      </c>
      <c r="AD48" s="307">
        <f>AB48-AC48</f>
        <v>-5.4285714285714235</v>
      </c>
      <c r="AE48" s="308"/>
      <c r="AF48" s="309"/>
      <c r="AG48" s="306" t="s">
        <v>398</v>
      </c>
      <c r="AH48" s="10">
        <v>535</v>
      </c>
      <c r="AI48" s="10">
        <v>559</v>
      </c>
      <c r="AJ48" s="307">
        <f>AH48/14</f>
        <v>38.214285714285715</v>
      </c>
      <c r="AK48" s="307">
        <f>AI48/14</f>
        <v>39.928571428571431</v>
      </c>
      <c r="AL48" s="307">
        <f>AJ48-AK48</f>
        <v>-1.7142857142857153</v>
      </c>
      <c r="AM48" s="308"/>
      <c r="AN48" s="309"/>
      <c r="AP48" s="301"/>
      <c r="AQ48" s="301"/>
    </row>
    <row r="49" spans="1:45" s="12" customFormat="1" ht="8.25" x14ac:dyDescent="0.15">
      <c r="A49" s="306" t="s">
        <v>378</v>
      </c>
      <c r="B49" s="136">
        <v>409</v>
      </c>
      <c r="C49" s="10">
        <v>527</v>
      </c>
      <c r="D49" s="307">
        <f t="shared" ref="D49:E59" si="30">B49/14</f>
        <v>29.214285714285715</v>
      </c>
      <c r="E49" s="307">
        <f t="shared" si="30"/>
        <v>37.642857142857146</v>
      </c>
      <c r="F49" s="307">
        <f t="shared" ref="F49:F59" si="31">D49-E49</f>
        <v>-8.4285714285714306</v>
      </c>
      <c r="G49" s="308"/>
      <c r="H49" s="309"/>
      <c r="I49" s="306" t="s">
        <v>378</v>
      </c>
      <c r="J49" s="10">
        <v>584</v>
      </c>
      <c r="K49" s="136">
        <v>519</v>
      </c>
      <c r="L49" s="307">
        <f t="shared" ref="L49:M59" si="32">J49/14</f>
        <v>41.714285714285715</v>
      </c>
      <c r="M49" s="307">
        <f t="shared" si="32"/>
        <v>37.071428571428569</v>
      </c>
      <c r="N49" s="307">
        <f t="shared" ref="N49:N59" si="33">L49-M49</f>
        <v>4.6428571428571459</v>
      </c>
      <c r="O49" s="308"/>
      <c r="P49" s="309"/>
      <c r="Q49" s="306" t="s">
        <v>378</v>
      </c>
      <c r="R49" s="10">
        <v>489</v>
      </c>
      <c r="S49" s="10">
        <v>544</v>
      </c>
      <c r="T49" s="307">
        <f t="shared" ref="T49:U59" si="34">R49/14</f>
        <v>34.928571428571431</v>
      </c>
      <c r="U49" s="307">
        <f t="shared" si="34"/>
        <v>38.857142857142854</v>
      </c>
      <c r="V49" s="307">
        <f t="shared" ref="V49:V59" si="35">T49-U49</f>
        <v>-3.9285714285714235</v>
      </c>
      <c r="W49" s="308"/>
      <c r="X49" s="309"/>
      <c r="Y49" s="306" t="s">
        <v>378</v>
      </c>
      <c r="Z49" s="136">
        <v>487</v>
      </c>
      <c r="AA49" s="10">
        <v>571</v>
      </c>
      <c r="AB49" s="307">
        <f t="shared" ref="AB49:AC59" si="36">Z49/14</f>
        <v>34.785714285714285</v>
      </c>
      <c r="AC49" s="307">
        <f t="shared" si="36"/>
        <v>40.785714285714285</v>
      </c>
      <c r="AD49" s="310">
        <f t="shared" ref="AD49:AD59" si="37">AB49-AC49</f>
        <v>-6</v>
      </c>
      <c r="AE49" s="308">
        <v>7.102E-2</v>
      </c>
      <c r="AF49" s="309"/>
      <c r="AG49" s="306" t="s">
        <v>378</v>
      </c>
      <c r="AH49" s="10">
        <v>520</v>
      </c>
      <c r="AI49" s="10">
        <v>648</v>
      </c>
      <c r="AJ49" s="307">
        <f t="shared" ref="AJ49:AK59" si="38">AH49/14</f>
        <v>37.142857142857146</v>
      </c>
      <c r="AK49" s="307">
        <f t="shared" si="38"/>
        <v>46.285714285714285</v>
      </c>
      <c r="AL49" s="307">
        <f t="shared" ref="AL49:AL59" si="39">AJ49-AK49</f>
        <v>-9.1428571428571388</v>
      </c>
      <c r="AM49" s="308"/>
      <c r="AN49" s="309"/>
      <c r="AP49" s="301"/>
      <c r="AQ49" s="301"/>
    </row>
    <row r="50" spans="1:45" s="12" customFormat="1" ht="8.25" x14ac:dyDescent="0.15">
      <c r="A50" s="306" t="s">
        <v>370</v>
      </c>
      <c r="B50" s="10">
        <v>512</v>
      </c>
      <c r="C50" s="10">
        <v>467</v>
      </c>
      <c r="D50" s="307">
        <f t="shared" si="30"/>
        <v>36.571428571428569</v>
      </c>
      <c r="E50" s="307">
        <f t="shared" si="30"/>
        <v>33.357142857142854</v>
      </c>
      <c r="F50" s="307">
        <f t="shared" si="31"/>
        <v>3.2142857142857153</v>
      </c>
      <c r="G50" s="308"/>
      <c r="H50" s="309"/>
      <c r="I50" s="306" t="s">
        <v>392</v>
      </c>
      <c r="J50" s="10">
        <v>654</v>
      </c>
      <c r="K50" s="10">
        <v>592</v>
      </c>
      <c r="L50" s="307">
        <f t="shared" si="32"/>
        <v>46.714285714285715</v>
      </c>
      <c r="M50" s="307">
        <f t="shared" si="32"/>
        <v>42.285714285714285</v>
      </c>
      <c r="N50" s="307">
        <f t="shared" si="33"/>
        <v>4.4285714285714306</v>
      </c>
      <c r="O50" s="308"/>
      <c r="P50" s="309"/>
      <c r="Q50" s="306" t="s">
        <v>392</v>
      </c>
      <c r="R50" s="10">
        <v>504</v>
      </c>
      <c r="S50" s="10">
        <v>583</v>
      </c>
      <c r="T50" s="307">
        <f t="shared" si="34"/>
        <v>36</v>
      </c>
      <c r="U50" s="307">
        <f t="shared" si="34"/>
        <v>41.642857142857146</v>
      </c>
      <c r="V50" s="307">
        <f t="shared" si="35"/>
        <v>-5.6428571428571459</v>
      </c>
      <c r="W50" s="308"/>
      <c r="X50" s="309"/>
      <c r="Y50" s="306" t="s">
        <v>392</v>
      </c>
      <c r="Z50" s="10">
        <v>533</v>
      </c>
      <c r="AA50" s="10">
        <v>581</v>
      </c>
      <c r="AB50" s="307">
        <f t="shared" si="36"/>
        <v>38.071428571428569</v>
      </c>
      <c r="AC50" s="307">
        <f t="shared" si="36"/>
        <v>41.5</v>
      </c>
      <c r="AD50" s="307">
        <f t="shared" si="37"/>
        <v>-3.4285714285714306</v>
      </c>
      <c r="AE50" s="308"/>
      <c r="AF50" s="309"/>
      <c r="AG50" s="306" t="s">
        <v>392</v>
      </c>
      <c r="AH50" s="10">
        <v>693</v>
      </c>
      <c r="AI50" s="136">
        <v>474</v>
      </c>
      <c r="AJ50" s="307">
        <f t="shared" si="38"/>
        <v>49.5</v>
      </c>
      <c r="AK50" s="307">
        <f t="shared" si="38"/>
        <v>33.857142857142854</v>
      </c>
      <c r="AL50" s="307">
        <f t="shared" si="39"/>
        <v>15.642857142857146</v>
      </c>
      <c r="AM50" s="308"/>
      <c r="AN50" s="309"/>
      <c r="AP50" s="301"/>
      <c r="AQ50" s="301"/>
    </row>
    <row r="51" spans="1:45" s="12" customFormat="1" ht="8.25" x14ac:dyDescent="0.15">
      <c r="A51" s="306" t="s">
        <v>385</v>
      </c>
      <c r="B51" s="10">
        <v>620</v>
      </c>
      <c r="C51" s="136">
        <v>406</v>
      </c>
      <c r="D51" s="307">
        <f t="shared" si="30"/>
        <v>44.285714285714285</v>
      </c>
      <c r="E51" s="307">
        <f t="shared" si="30"/>
        <v>29</v>
      </c>
      <c r="F51" s="310">
        <f t="shared" si="31"/>
        <v>15.285714285714285</v>
      </c>
      <c r="G51" s="311"/>
      <c r="H51" s="309"/>
      <c r="I51" s="306" t="s">
        <v>385</v>
      </c>
      <c r="J51" s="10">
        <v>612</v>
      </c>
      <c r="K51" s="10">
        <v>554</v>
      </c>
      <c r="L51" s="307">
        <f t="shared" si="32"/>
        <v>43.714285714285715</v>
      </c>
      <c r="M51" s="307">
        <f t="shared" si="32"/>
        <v>39.571428571428569</v>
      </c>
      <c r="N51" s="307">
        <f t="shared" si="33"/>
        <v>4.1428571428571459</v>
      </c>
      <c r="O51" s="308"/>
      <c r="P51" s="309"/>
      <c r="Q51" s="306" t="s">
        <v>385</v>
      </c>
      <c r="R51" s="136">
        <v>662</v>
      </c>
      <c r="S51" s="136">
        <v>455</v>
      </c>
      <c r="T51" s="307">
        <f t="shared" si="34"/>
        <v>47.285714285714285</v>
      </c>
      <c r="U51" s="307">
        <f t="shared" si="34"/>
        <v>32.5</v>
      </c>
      <c r="V51" s="310">
        <f t="shared" si="35"/>
        <v>14.785714285714285</v>
      </c>
      <c r="W51" s="308">
        <v>0.10303</v>
      </c>
      <c r="X51" s="309"/>
      <c r="Y51" s="306" t="s">
        <v>385</v>
      </c>
      <c r="Z51" s="10">
        <v>600</v>
      </c>
      <c r="AA51" s="10">
        <v>563</v>
      </c>
      <c r="AB51" s="307">
        <f t="shared" si="36"/>
        <v>42.857142857142854</v>
      </c>
      <c r="AC51" s="307">
        <f t="shared" si="36"/>
        <v>40.214285714285715</v>
      </c>
      <c r="AD51" s="307">
        <f t="shared" si="37"/>
        <v>2.6428571428571388</v>
      </c>
      <c r="AE51" s="308"/>
      <c r="AF51" s="309"/>
      <c r="AG51" s="306" t="s">
        <v>385</v>
      </c>
      <c r="AH51" s="10">
        <v>546</v>
      </c>
      <c r="AI51" s="10">
        <v>553</v>
      </c>
      <c r="AJ51" s="307">
        <f t="shared" si="38"/>
        <v>39</v>
      </c>
      <c r="AK51" s="307">
        <f t="shared" si="38"/>
        <v>39.5</v>
      </c>
      <c r="AL51" s="307">
        <f t="shared" si="39"/>
        <v>-0.5</v>
      </c>
      <c r="AM51" s="308"/>
      <c r="AN51" s="309"/>
      <c r="AP51" s="301"/>
      <c r="AQ51" s="301"/>
    </row>
    <row r="52" spans="1:45" s="12" customFormat="1" ht="8.25" x14ac:dyDescent="0.15">
      <c r="A52" s="306" t="s">
        <v>404</v>
      </c>
      <c r="B52" s="10">
        <v>508</v>
      </c>
      <c r="C52" s="10">
        <v>534</v>
      </c>
      <c r="D52" s="307">
        <f t="shared" si="30"/>
        <v>36.285714285714285</v>
      </c>
      <c r="E52" s="307">
        <f t="shared" si="30"/>
        <v>38.142857142857146</v>
      </c>
      <c r="F52" s="307">
        <f t="shared" si="31"/>
        <v>-1.8571428571428612</v>
      </c>
      <c r="G52" s="308"/>
      <c r="H52" s="309"/>
      <c r="I52" s="306" t="s">
        <v>404</v>
      </c>
      <c r="J52" s="10">
        <v>513</v>
      </c>
      <c r="K52" s="10">
        <v>603</v>
      </c>
      <c r="L52" s="307">
        <f t="shared" si="32"/>
        <v>36.642857142857146</v>
      </c>
      <c r="M52" s="307">
        <f t="shared" si="32"/>
        <v>43.071428571428569</v>
      </c>
      <c r="N52" s="307">
        <f t="shared" si="33"/>
        <v>-6.4285714285714235</v>
      </c>
      <c r="O52" s="308"/>
      <c r="P52" s="309"/>
      <c r="Q52" s="306" t="s">
        <v>404</v>
      </c>
      <c r="R52" s="10">
        <v>510</v>
      </c>
      <c r="S52" s="136">
        <v>621</v>
      </c>
      <c r="T52" s="307">
        <f t="shared" si="34"/>
        <v>36.428571428571431</v>
      </c>
      <c r="U52" s="307">
        <f t="shared" si="34"/>
        <v>44.357142857142854</v>
      </c>
      <c r="V52" s="307">
        <f t="shared" si="35"/>
        <v>-7.9285714285714235</v>
      </c>
      <c r="W52" s="308"/>
      <c r="X52" s="309"/>
      <c r="Y52" s="306" t="s">
        <v>404</v>
      </c>
      <c r="Z52" s="10">
        <v>568</v>
      </c>
      <c r="AA52" s="10">
        <v>521</v>
      </c>
      <c r="AB52" s="307">
        <f t="shared" si="36"/>
        <v>40.571428571428569</v>
      </c>
      <c r="AC52" s="307">
        <f t="shared" si="36"/>
        <v>37.214285714285715</v>
      </c>
      <c r="AD52" s="307">
        <f t="shared" si="37"/>
        <v>3.3571428571428541</v>
      </c>
      <c r="AE52" s="308"/>
      <c r="AF52" s="309"/>
      <c r="AG52" s="306" t="s">
        <v>404</v>
      </c>
      <c r="AH52" s="136">
        <v>498</v>
      </c>
      <c r="AI52" s="10">
        <v>623</v>
      </c>
      <c r="AJ52" s="307">
        <f t="shared" si="38"/>
        <v>35.571428571428569</v>
      </c>
      <c r="AK52" s="307">
        <f t="shared" si="38"/>
        <v>44.5</v>
      </c>
      <c r="AL52" s="307">
        <f t="shared" si="39"/>
        <v>-8.9285714285714306</v>
      </c>
      <c r="AM52" s="308"/>
      <c r="AN52" s="309"/>
      <c r="AP52" s="301"/>
      <c r="AQ52" s="301"/>
    </row>
    <row r="53" spans="1:45" s="12" customFormat="1" ht="8.25" x14ac:dyDescent="0.15">
      <c r="A53" s="306" t="s">
        <v>360</v>
      </c>
      <c r="B53" s="10">
        <v>497</v>
      </c>
      <c r="C53" s="10">
        <v>536</v>
      </c>
      <c r="D53" s="307">
        <f t="shared" si="30"/>
        <v>35.5</v>
      </c>
      <c r="E53" s="307">
        <f t="shared" si="30"/>
        <v>38.285714285714285</v>
      </c>
      <c r="F53" s="307">
        <f t="shared" si="31"/>
        <v>-2.7857142857142847</v>
      </c>
      <c r="G53" s="308"/>
      <c r="H53" s="309"/>
      <c r="I53" s="306" t="s">
        <v>360</v>
      </c>
      <c r="J53" s="10">
        <v>690</v>
      </c>
      <c r="K53" s="10">
        <v>608</v>
      </c>
      <c r="L53" s="307">
        <f t="shared" si="32"/>
        <v>49.285714285714285</v>
      </c>
      <c r="M53" s="307">
        <f t="shared" si="32"/>
        <v>43.428571428571431</v>
      </c>
      <c r="N53" s="310">
        <f t="shared" si="33"/>
        <v>5.8571428571428541</v>
      </c>
      <c r="O53" s="311"/>
      <c r="P53" s="309"/>
      <c r="Q53" s="306" t="s">
        <v>360</v>
      </c>
      <c r="R53" s="10">
        <v>597</v>
      </c>
      <c r="S53" s="10">
        <v>527</v>
      </c>
      <c r="T53" s="307">
        <f t="shared" si="34"/>
        <v>42.642857142857146</v>
      </c>
      <c r="U53" s="307">
        <f t="shared" si="34"/>
        <v>37.642857142857146</v>
      </c>
      <c r="V53" s="307">
        <f t="shared" si="35"/>
        <v>5</v>
      </c>
      <c r="W53" s="308"/>
      <c r="X53" s="309"/>
      <c r="Y53" s="306" t="s">
        <v>360</v>
      </c>
      <c r="Z53" s="10">
        <v>545</v>
      </c>
      <c r="AA53" s="10">
        <v>572</v>
      </c>
      <c r="AB53" s="307">
        <f t="shared" si="36"/>
        <v>38.928571428571431</v>
      </c>
      <c r="AC53" s="307">
        <f t="shared" si="36"/>
        <v>40.857142857142854</v>
      </c>
      <c r="AD53" s="307">
        <f t="shared" si="37"/>
        <v>-1.9285714285714235</v>
      </c>
      <c r="AE53" s="308"/>
      <c r="AF53" s="309"/>
      <c r="AG53" s="306" t="s">
        <v>360</v>
      </c>
      <c r="AH53" s="10">
        <v>549</v>
      </c>
      <c r="AI53" s="10">
        <v>511</v>
      </c>
      <c r="AJ53" s="307">
        <f t="shared" si="38"/>
        <v>39.214285714285715</v>
      </c>
      <c r="AK53" s="307">
        <f t="shared" si="38"/>
        <v>36.5</v>
      </c>
      <c r="AL53" s="307">
        <f t="shared" si="39"/>
        <v>2.7142857142857153</v>
      </c>
      <c r="AM53" s="308"/>
      <c r="AN53" s="309"/>
      <c r="AP53" s="301"/>
      <c r="AQ53" s="301"/>
    </row>
    <row r="54" spans="1:45" s="12" customFormat="1" ht="8.25" x14ac:dyDescent="0.15">
      <c r="A54" s="306" t="s">
        <v>382</v>
      </c>
      <c r="B54" s="10">
        <v>541</v>
      </c>
      <c r="C54" s="10">
        <v>566</v>
      </c>
      <c r="D54" s="307">
        <f t="shared" si="30"/>
        <v>38.642857142857146</v>
      </c>
      <c r="E54" s="307">
        <f t="shared" si="30"/>
        <v>40.428571428571431</v>
      </c>
      <c r="F54" s="307">
        <f t="shared" si="31"/>
        <v>-1.7857142857142847</v>
      </c>
      <c r="G54" s="308"/>
      <c r="H54" s="309"/>
      <c r="I54" s="306" t="s">
        <v>382</v>
      </c>
      <c r="J54" s="10">
        <v>623</v>
      </c>
      <c r="K54" s="10">
        <v>560</v>
      </c>
      <c r="L54" s="307">
        <f t="shared" si="32"/>
        <v>44.5</v>
      </c>
      <c r="M54" s="307">
        <f t="shared" si="32"/>
        <v>40</v>
      </c>
      <c r="N54" s="307">
        <f t="shared" si="33"/>
        <v>4.5</v>
      </c>
      <c r="O54" s="308"/>
      <c r="P54" s="309"/>
      <c r="Q54" s="306" t="s">
        <v>382</v>
      </c>
      <c r="R54" s="10">
        <v>501</v>
      </c>
      <c r="S54" s="10">
        <v>617</v>
      </c>
      <c r="T54" s="307">
        <f t="shared" si="34"/>
        <v>35.785714285714285</v>
      </c>
      <c r="U54" s="307">
        <f t="shared" si="34"/>
        <v>44.071428571428569</v>
      </c>
      <c r="V54" s="310">
        <f t="shared" si="35"/>
        <v>-8.2857142857142847</v>
      </c>
      <c r="W54" s="311"/>
      <c r="X54" s="309"/>
      <c r="Y54" s="306" t="s">
        <v>382</v>
      </c>
      <c r="Z54" s="10">
        <v>587</v>
      </c>
      <c r="AA54" s="136">
        <v>631</v>
      </c>
      <c r="AB54" s="307">
        <f t="shared" si="36"/>
        <v>41.928571428571431</v>
      </c>
      <c r="AC54" s="307">
        <f t="shared" si="36"/>
        <v>45.071428571428569</v>
      </c>
      <c r="AD54" s="307">
        <f t="shared" si="37"/>
        <v>-3.1428571428571388</v>
      </c>
      <c r="AE54" s="308"/>
      <c r="AF54" s="309"/>
      <c r="AG54" s="306" t="s">
        <v>382</v>
      </c>
      <c r="AH54" s="10">
        <v>563</v>
      </c>
      <c r="AI54" s="10">
        <v>636</v>
      </c>
      <c r="AJ54" s="307">
        <f t="shared" si="38"/>
        <v>40.214285714285715</v>
      </c>
      <c r="AK54" s="307">
        <f t="shared" si="38"/>
        <v>45.428571428571431</v>
      </c>
      <c r="AL54" s="307">
        <f t="shared" si="39"/>
        <v>-5.2142857142857153</v>
      </c>
      <c r="AM54" s="308"/>
      <c r="AN54" s="309"/>
      <c r="AP54" s="301"/>
      <c r="AQ54" s="301"/>
    </row>
    <row r="55" spans="1:45" s="12" customFormat="1" ht="8.25" x14ac:dyDescent="0.15">
      <c r="A55" s="306" t="s">
        <v>390</v>
      </c>
      <c r="B55" s="10">
        <v>429</v>
      </c>
      <c r="C55" s="10">
        <v>556</v>
      </c>
      <c r="D55" s="307">
        <f t="shared" si="30"/>
        <v>30.642857142857142</v>
      </c>
      <c r="E55" s="307">
        <f t="shared" si="30"/>
        <v>39.714285714285715</v>
      </c>
      <c r="F55" s="310">
        <f t="shared" si="31"/>
        <v>-9.071428571428573</v>
      </c>
      <c r="G55" s="311"/>
      <c r="H55" s="309"/>
      <c r="I55" s="306" t="s">
        <v>390</v>
      </c>
      <c r="J55" s="10">
        <v>577</v>
      </c>
      <c r="K55" s="10">
        <v>536</v>
      </c>
      <c r="L55" s="307">
        <f t="shared" si="32"/>
        <v>41.214285714285715</v>
      </c>
      <c r="M55" s="307">
        <f t="shared" si="32"/>
        <v>38.285714285714285</v>
      </c>
      <c r="N55" s="307">
        <f t="shared" si="33"/>
        <v>2.9285714285714306</v>
      </c>
      <c r="O55" s="308">
        <v>8.2000000000000003E-2</v>
      </c>
      <c r="P55" s="309"/>
      <c r="Q55" s="306" t="s">
        <v>390</v>
      </c>
      <c r="R55" s="10">
        <v>560</v>
      </c>
      <c r="S55" s="10">
        <v>477</v>
      </c>
      <c r="T55" s="307">
        <f t="shared" si="34"/>
        <v>40</v>
      </c>
      <c r="U55" s="307">
        <f t="shared" si="34"/>
        <v>34.071428571428569</v>
      </c>
      <c r="V55" s="307">
        <f t="shared" si="35"/>
        <v>5.9285714285714306</v>
      </c>
      <c r="W55" s="308"/>
      <c r="X55" s="309"/>
      <c r="Y55" s="306" t="s">
        <v>390</v>
      </c>
      <c r="Z55" s="10">
        <v>610</v>
      </c>
      <c r="AA55" s="136">
        <v>517</v>
      </c>
      <c r="AB55" s="307">
        <f t="shared" si="36"/>
        <v>43.571428571428569</v>
      </c>
      <c r="AC55" s="307">
        <f t="shared" si="36"/>
        <v>36.928571428571431</v>
      </c>
      <c r="AD55" s="310">
        <f t="shared" si="37"/>
        <v>6.6428571428571388</v>
      </c>
      <c r="AE55" s="311"/>
      <c r="AF55" s="309"/>
      <c r="AG55" s="306" t="s">
        <v>390</v>
      </c>
      <c r="AH55" s="10">
        <v>525</v>
      </c>
      <c r="AI55" s="10">
        <v>614</v>
      </c>
      <c r="AJ55" s="307">
        <f t="shared" si="38"/>
        <v>37.5</v>
      </c>
      <c r="AK55" s="307">
        <f t="shared" si="38"/>
        <v>43.857142857142854</v>
      </c>
      <c r="AL55" s="307">
        <f t="shared" si="39"/>
        <v>-6.3571428571428541</v>
      </c>
      <c r="AM55" s="308"/>
      <c r="AN55" s="309"/>
      <c r="AP55" s="301"/>
      <c r="AQ55" s="301"/>
    </row>
    <row r="56" spans="1:45" s="12" customFormat="1" ht="8.25" x14ac:dyDescent="0.15">
      <c r="A56" s="306" t="s">
        <v>380</v>
      </c>
      <c r="B56" s="10">
        <v>611</v>
      </c>
      <c r="C56" s="10">
        <v>499</v>
      </c>
      <c r="D56" s="307">
        <f t="shared" si="30"/>
        <v>43.642857142857146</v>
      </c>
      <c r="E56" s="307">
        <f t="shared" si="30"/>
        <v>35.642857142857146</v>
      </c>
      <c r="F56" s="307">
        <f t="shared" si="31"/>
        <v>8</v>
      </c>
      <c r="G56" s="308"/>
      <c r="H56" s="309"/>
      <c r="I56" s="306" t="s">
        <v>380</v>
      </c>
      <c r="J56" s="10">
        <v>552</v>
      </c>
      <c r="K56" s="10">
        <v>549</v>
      </c>
      <c r="L56" s="307">
        <f t="shared" si="32"/>
        <v>39.428571428571431</v>
      </c>
      <c r="M56" s="307">
        <f t="shared" si="32"/>
        <v>39.214285714285715</v>
      </c>
      <c r="N56" s="307">
        <f t="shared" si="33"/>
        <v>0.2142857142857153</v>
      </c>
      <c r="O56" s="308"/>
      <c r="P56" s="309"/>
      <c r="Q56" s="306" t="s">
        <v>380</v>
      </c>
      <c r="R56" s="10">
        <v>547</v>
      </c>
      <c r="S56" s="10">
        <v>524</v>
      </c>
      <c r="T56" s="307">
        <f t="shared" si="34"/>
        <v>39.071428571428569</v>
      </c>
      <c r="U56" s="307">
        <f t="shared" si="34"/>
        <v>37.428571428571431</v>
      </c>
      <c r="V56" s="307">
        <f t="shared" si="35"/>
        <v>1.6428571428571388</v>
      </c>
      <c r="W56" s="308"/>
      <c r="X56" s="309"/>
      <c r="Y56" s="306" t="s">
        <v>380</v>
      </c>
      <c r="Z56" s="10">
        <v>603</v>
      </c>
      <c r="AA56" s="10">
        <v>550</v>
      </c>
      <c r="AB56" s="307">
        <f t="shared" si="36"/>
        <v>43.071428571428569</v>
      </c>
      <c r="AC56" s="307">
        <f t="shared" si="36"/>
        <v>39.285714285714285</v>
      </c>
      <c r="AD56" s="307">
        <f t="shared" si="37"/>
        <v>3.7857142857142847</v>
      </c>
      <c r="AE56" s="308"/>
      <c r="AF56" s="309"/>
      <c r="AG56" s="306" t="s">
        <v>380</v>
      </c>
      <c r="AH56" s="136">
        <v>756</v>
      </c>
      <c r="AI56" s="10">
        <v>475</v>
      </c>
      <c r="AJ56" s="307">
        <f t="shared" si="38"/>
        <v>54</v>
      </c>
      <c r="AK56" s="307">
        <f t="shared" si="38"/>
        <v>33.928571428571431</v>
      </c>
      <c r="AL56" s="318">
        <f t="shared" si="39"/>
        <v>20.071428571428569</v>
      </c>
      <c r="AM56" s="308">
        <v>0.10911999999999999</v>
      </c>
      <c r="AN56" s="309"/>
      <c r="AP56" s="301"/>
      <c r="AQ56" s="301"/>
    </row>
    <row r="57" spans="1:45" s="12" customFormat="1" ht="8.25" x14ac:dyDescent="0.15">
      <c r="A57" s="306" t="s">
        <v>387</v>
      </c>
      <c r="B57" s="10">
        <v>596</v>
      </c>
      <c r="C57" s="10">
        <v>506</v>
      </c>
      <c r="D57" s="307">
        <f t="shared" si="30"/>
        <v>42.571428571428569</v>
      </c>
      <c r="E57" s="307">
        <f t="shared" si="30"/>
        <v>36.142857142857146</v>
      </c>
      <c r="F57" s="307">
        <f t="shared" si="31"/>
        <v>6.4285714285714235</v>
      </c>
      <c r="G57" s="308"/>
      <c r="H57" s="309"/>
      <c r="I57" s="306" t="s">
        <v>387</v>
      </c>
      <c r="J57" s="10">
        <v>631</v>
      </c>
      <c r="K57" s="10">
        <v>595</v>
      </c>
      <c r="L57" s="307">
        <f t="shared" si="32"/>
        <v>45.071428571428569</v>
      </c>
      <c r="M57" s="307">
        <f t="shared" si="32"/>
        <v>42.5</v>
      </c>
      <c r="N57" s="307">
        <f t="shared" si="33"/>
        <v>2.5714285714285694</v>
      </c>
      <c r="O57" s="308"/>
      <c r="P57" s="309"/>
      <c r="Q57" s="306" t="s">
        <v>387</v>
      </c>
      <c r="R57" s="10">
        <v>641</v>
      </c>
      <c r="S57" s="10">
        <v>467</v>
      </c>
      <c r="T57" s="307">
        <f t="shared" si="34"/>
        <v>45.785714285714285</v>
      </c>
      <c r="U57" s="307">
        <f t="shared" si="34"/>
        <v>33.357142857142854</v>
      </c>
      <c r="V57" s="307">
        <f t="shared" si="35"/>
        <v>12.428571428571431</v>
      </c>
      <c r="W57" s="308"/>
      <c r="X57" s="309"/>
      <c r="Y57" s="306" t="s">
        <v>387</v>
      </c>
      <c r="Z57" s="10">
        <v>597</v>
      </c>
      <c r="AA57" s="10">
        <v>562</v>
      </c>
      <c r="AB57" s="307">
        <f t="shared" si="36"/>
        <v>42.642857142857146</v>
      </c>
      <c r="AC57" s="307">
        <f t="shared" si="36"/>
        <v>40.142857142857146</v>
      </c>
      <c r="AD57" s="307">
        <f t="shared" si="37"/>
        <v>2.5</v>
      </c>
      <c r="AE57" s="308"/>
      <c r="AF57" s="309"/>
      <c r="AG57" s="306" t="s">
        <v>387</v>
      </c>
      <c r="AH57" s="10">
        <v>605</v>
      </c>
      <c r="AI57" s="10">
        <v>557</v>
      </c>
      <c r="AJ57" s="307">
        <f t="shared" si="38"/>
        <v>43.214285714285715</v>
      </c>
      <c r="AK57" s="307">
        <f t="shared" si="38"/>
        <v>39.785714285714285</v>
      </c>
      <c r="AL57" s="307">
        <f t="shared" si="39"/>
        <v>3.4285714285714306</v>
      </c>
      <c r="AM57" s="308"/>
      <c r="AN57" s="309"/>
      <c r="AP57" s="301"/>
      <c r="AQ57" s="301"/>
    </row>
    <row r="58" spans="1:45" s="12" customFormat="1" ht="8.25" x14ac:dyDescent="0.15">
      <c r="A58" s="306" t="s">
        <v>397</v>
      </c>
      <c r="B58" s="136">
        <v>622</v>
      </c>
      <c r="C58" s="136">
        <v>615</v>
      </c>
      <c r="D58" s="307">
        <f t="shared" si="30"/>
        <v>44.428571428571431</v>
      </c>
      <c r="E58" s="307">
        <f t="shared" si="30"/>
        <v>43.928571428571431</v>
      </c>
      <c r="F58" s="307">
        <f t="shared" si="31"/>
        <v>0.5</v>
      </c>
      <c r="G58" s="308">
        <v>9.826E-2</v>
      </c>
      <c r="H58" s="309"/>
      <c r="I58" s="306" t="s">
        <v>397</v>
      </c>
      <c r="J58" s="136">
        <v>697</v>
      </c>
      <c r="K58" s="136">
        <v>693</v>
      </c>
      <c r="L58" s="307">
        <f t="shared" si="32"/>
        <v>49.785714285714285</v>
      </c>
      <c r="M58" s="307">
        <f t="shared" si="32"/>
        <v>49.5</v>
      </c>
      <c r="N58" s="307">
        <f t="shared" si="33"/>
        <v>0.2857142857142847</v>
      </c>
      <c r="O58" s="308">
        <v>9.9129999999999996E-2</v>
      </c>
      <c r="P58" s="309"/>
      <c r="Q58" s="306" t="s">
        <v>397</v>
      </c>
      <c r="R58" s="10">
        <v>514</v>
      </c>
      <c r="S58" s="10">
        <v>546</v>
      </c>
      <c r="T58" s="307">
        <f t="shared" si="34"/>
        <v>36.714285714285715</v>
      </c>
      <c r="U58" s="307">
        <f t="shared" si="34"/>
        <v>39</v>
      </c>
      <c r="V58" s="307">
        <f t="shared" si="35"/>
        <v>-2.2857142857142847</v>
      </c>
      <c r="W58" s="308"/>
      <c r="X58" s="309"/>
      <c r="Y58" s="306" t="s">
        <v>397</v>
      </c>
      <c r="Z58" s="136">
        <v>612</v>
      </c>
      <c r="AA58" s="10">
        <v>567</v>
      </c>
      <c r="AB58" s="307">
        <f t="shared" si="36"/>
        <v>43.714285714285715</v>
      </c>
      <c r="AC58" s="307">
        <f t="shared" si="36"/>
        <v>40.5</v>
      </c>
      <c r="AD58" s="307">
        <f t="shared" si="37"/>
        <v>3.2142857142857153</v>
      </c>
      <c r="AE58" s="308">
        <v>8.9249999999999996E-2</v>
      </c>
      <c r="AF58" s="309"/>
      <c r="AG58" s="306" t="s">
        <v>397</v>
      </c>
      <c r="AH58" s="10">
        <v>515</v>
      </c>
      <c r="AI58" s="312">
        <v>743</v>
      </c>
      <c r="AJ58" s="307">
        <f t="shared" si="38"/>
        <v>36.785714285714285</v>
      </c>
      <c r="AK58" s="307">
        <f t="shared" si="38"/>
        <v>53.071428571428569</v>
      </c>
      <c r="AL58" s="310">
        <f t="shared" si="39"/>
        <v>-16.285714285714285</v>
      </c>
      <c r="AM58" s="311"/>
      <c r="AN58" s="309"/>
      <c r="AP58" s="301"/>
      <c r="AQ58" s="301"/>
    </row>
    <row r="59" spans="1:45" s="12" customFormat="1" ht="8.25" x14ac:dyDescent="0.15">
      <c r="A59" s="306" t="s">
        <v>372</v>
      </c>
      <c r="B59" s="10">
        <v>526</v>
      </c>
      <c r="C59" s="10">
        <v>582</v>
      </c>
      <c r="D59" s="307">
        <f t="shared" si="30"/>
        <v>37.571428571428569</v>
      </c>
      <c r="E59" s="307">
        <f t="shared" si="30"/>
        <v>41.571428571428569</v>
      </c>
      <c r="F59" s="307">
        <f t="shared" si="31"/>
        <v>-4</v>
      </c>
      <c r="G59" s="308"/>
      <c r="H59" s="309"/>
      <c r="I59" s="306" t="s">
        <v>372</v>
      </c>
      <c r="J59" s="10">
        <v>473</v>
      </c>
      <c r="K59" s="10">
        <v>634</v>
      </c>
      <c r="L59" s="307">
        <f t="shared" si="32"/>
        <v>33.785714285714285</v>
      </c>
      <c r="M59" s="307">
        <f t="shared" si="32"/>
        <v>45.285714285714285</v>
      </c>
      <c r="N59" s="307">
        <f t="shared" si="33"/>
        <v>-11.5</v>
      </c>
      <c r="O59" s="308"/>
      <c r="P59" s="309"/>
      <c r="Q59" s="306" t="s">
        <v>363</v>
      </c>
      <c r="R59" s="10">
        <v>486</v>
      </c>
      <c r="S59" s="10">
        <v>551</v>
      </c>
      <c r="T59" s="307">
        <f t="shared" si="34"/>
        <v>34.714285714285715</v>
      </c>
      <c r="U59" s="307">
        <f t="shared" si="34"/>
        <v>39.357142857142854</v>
      </c>
      <c r="V59" s="307">
        <f t="shared" si="35"/>
        <v>-4.6428571428571388</v>
      </c>
      <c r="W59" s="308"/>
      <c r="X59" s="309"/>
      <c r="Y59" s="306" t="s">
        <v>363</v>
      </c>
      <c r="Z59" s="10">
        <v>581</v>
      </c>
      <c r="AA59" s="10">
        <v>612</v>
      </c>
      <c r="AB59" s="307">
        <f t="shared" si="36"/>
        <v>41.5</v>
      </c>
      <c r="AC59" s="307">
        <f t="shared" si="36"/>
        <v>43.714285714285715</v>
      </c>
      <c r="AD59" s="307">
        <f t="shared" si="37"/>
        <v>-2.2142857142857153</v>
      </c>
      <c r="AE59" s="308"/>
      <c r="AF59" s="309"/>
      <c r="AG59" s="306" t="s">
        <v>363</v>
      </c>
      <c r="AH59" s="10">
        <v>623</v>
      </c>
      <c r="AI59" s="10">
        <v>535</v>
      </c>
      <c r="AJ59" s="307">
        <f t="shared" si="38"/>
        <v>44.5</v>
      </c>
      <c r="AK59" s="307">
        <f t="shared" si="38"/>
        <v>38.214285714285715</v>
      </c>
      <c r="AL59" s="307">
        <f t="shared" si="39"/>
        <v>6.2857142857142847</v>
      </c>
      <c r="AM59" s="308"/>
      <c r="AN59" s="309"/>
      <c r="AP59" s="301"/>
      <c r="AQ59" s="301"/>
    </row>
    <row r="60" spans="1:45" s="12" customFormat="1" ht="8.25" x14ac:dyDescent="0.15">
      <c r="A60" s="309"/>
      <c r="B60" s="313">
        <f>SUM(B48:B59)</f>
        <v>6331</v>
      </c>
      <c r="C60" s="313">
        <f>SUM(C48:C59)</f>
        <v>6331</v>
      </c>
      <c r="D60" s="314"/>
      <c r="E60" s="314"/>
      <c r="F60" s="313"/>
      <c r="G60" s="315"/>
      <c r="H60" s="309"/>
      <c r="I60" s="309"/>
      <c r="J60" s="313">
        <f>SUM(J48:J59)</f>
        <v>7031</v>
      </c>
      <c r="K60" s="313">
        <f>SUM(K48:K59)</f>
        <v>7031</v>
      </c>
      <c r="L60" s="314"/>
      <c r="M60" s="314"/>
      <c r="N60" s="313"/>
      <c r="O60" s="315"/>
      <c r="P60" s="309"/>
      <c r="Q60" s="309"/>
      <c r="R60" s="313">
        <f>SUM(R48:R59)</f>
        <v>6426</v>
      </c>
      <c r="S60" s="313">
        <f>SUM(S48:S59)</f>
        <v>6426</v>
      </c>
      <c r="T60" s="314"/>
      <c r="U60" s="314"/>
      <c r="V60" s="313"/>
      <c r="W60" s="315"/>
      <c r="X60" s="309"/>
      <c r="Y60" s="309"/>
      <c r="Z60" s="313">
        <f>SUM(Z48:Z59)</f>
        <v>6857</v>
      </c>
      <c r="AA60" s="313">
        <f>SUM(AA48:AA59)</f>
        <v>6857</v>
      </c>
      <c r="AB60" s="314"/>
      <c r="AC60" s="314"/>
      <c r="AD60" s="313"/>
      <c r="AE60" s="315"/>
      <c r="AF60" s="309"/>
      <c r="AG60" s="309"/>
      <c r="AH60" s="313">
        <f>SUM(AH48:AH59)</f>
        <v>6928</v>
      </c>
      <c r="AI60" s="313">
        <f>SUM(AI48:AI59)</f>
        <v>6928</v>
      </c>
      <c r="AJ60" s="314"/>
      <c r="AK60" s="314"/>
      <c r="AL60" s="313"/>
      <c r="AM60" s="315"/>
      <c r="AN60" s="309"/>
      <c r="AP60" s="301"/>
      <c r="AQ60" s="301"/>
    </row>
    <row r="61" spans="1:45" s="12" customFormat="1" x14ac:dyDescent="0.2">
      <c r="A61" s="435" t="s">
        <v>276</v>
      </c>
      <c r="B61" s="435"/>
      <c r="C61" s="435"/>
      <c r="D61" s="435"/>
      <c r="E61" s="435"/>
      <c r="F61" s="435"/>
      <c r="G61" s="299"/>
      <c r="H61" s="309"/>
      <c r="I61" s="435" t="s">
        <v>277</v>
      </c>
      <c r="J61" s="435"/>
      <c r="K61" s="435"/>
      <c r="L61" s="435"/>
      <c r="M61" s="435"/>
      <c r="N61" s="435"/>
      <c r="O61" s="299"/>
      <c r="P61" s="309"/>
      <c r="Q61" s="435" t="s">
        <v>278</v>
      </c>
      <c r="R61" s="435"/>
      <c r="S61" s="435"/>
      <c r="T61" s="435"/>
      <c r="U61" s="435"/>
      <c r="V61" s="435"/>
      <c r="W61" s="299"/>
      <c r="X61" s="309"/>
      <c r="Y61" s="435" t="s">
        <v>279</v>
      </c>
      <c r="Z61" s="435"/>
      <c r="AA61" s="435"/>
      <c r="AB61" s="435"/>
      <c r="AC61" s="435"/>
      <c r="AD61" s="435"/>
      <c r="AE61" s="299"/>
      <c r="AF61" s="309"/>
      <c r="AG61" s="435" t="s">
        <v>280</v>
      </c>
      <c r="AH61" s="435"/>
      <c r="AI61" s="435"/>
      <c r="AJ61" s="435"/>
      <c r="AK61" s="435"/>
      <c r="AL61" s="435"/>
      <c r="AM61" s="299"/>
      <c r="AN61" s="309"/>
      <c r="AP61" s="301"/>
      <c r="AQ61" s="301"/>
      <c r="AR61" s="316"/>
      <c r="AS61" s="316"/>
    </row>
    <row r="62" spans="1:45" s="316" customFormat="1" ht="8.25" x14ac:dyDescent="0.15">
      <c r="A62" s="302"/>
      <c r="B62" s="302" t="s">
        <v>1282</v>
      </c>
      <c r="C62" s="302" t="s">
        <v>1283</v>
      </c>
      <c r="D62" s="303" t="s">
        <v>1284</v>
      </c>
      <c r="E62" s="303" t="s">
        <v>1285</v>
      </c>
      <c r="F62" s="302" t="s">
        <v>1286</v>
      </c>
      <c r="G62" s="304"/>
      <c r="H62" s="317"/>
      <c r="I62" s="302"/>
      <c r="J62" s="302" t="s">
        <v>1282</v>
      </c>
      <c r="K62" s="302" t="s">
        <v>1283</v>
      </c>
      <c r="L62" s="303" t="s">
        <v>1284</v>
      </c>
      <c r="M62" s="303" t="s">
        <v>1285</v>
      </c>
      <c r="N62" s="302" t="s">
        <v>1286</v>
      </c>
      <c r="O62" s="304"/>
      <c r="P62" s="317"/>
      <c r="Q62" s="302"/>
      <c r="R62" s="302" t="s">
        <v>1282</v>
      </c>
      <c r="S62" s="302" t="s">
        <v>1283</v>
      </c>
      <c r="T62" s="303" t="s">
        <v>1284</v>
      </c>
      <c r="U62" s="303" t="s">
        <v>1285</v>
      </c>
      <c r="V62" s="302" t="s">
        <v>1286</v>
      </c>
      <c r="W62" s="304"/>
      <c r="X62" s="317"/>
      <c r="Y62" s="302"/>
      <c r="Z62" s="302" t="s">
        <v>1282</v>
      </c>
      <c r="AA62" s="302" t="s">
        <v>1283</v>
      </c>
      <c r="AB62" s="303" t="s">
        <v>1284</v>
      </c>
      <c r="AC62" s="303" t="s">
        <v>1285</v>
      </c>
      <c r="AD62" s="302" t="s">
        <v>1286</v>
      </c>
      <c r="AE62" s="304"/>
      <c r="AF62" s="317"/>
      <c r="AG62" s="302"/>
      <c r="AH62" s="302" t="s">
        <v>1282</v>
      </c>
      <c r="AI62" s="302" t="s">
        <v>1283</v>
      </c>
      <c r="AJ62" s="303" t="s">
        <v>1284</v>
      </c>
      <c r="AK62" s="303" t="s">
        <v>1285</v>
      </c>
      <c r="AL62" s="302" t="s">
        <v>1286</v>
      </c>
      <c r="AM62" s="304"/>
      <c r="AN62" s="317"/>
      <c r="AO62" s="12"/>
      <c r="AP62" s="301"/>
      <c r="AQ62" s="301"/>
      <c r="AR62" s="12"/>
      <c r="AS62" s="12"/>
    </row>
    <row r="63" spans="1:45" s="12" customFormat="1" ht="8.25" x14ac:dyDescent="0.15">
      <c r="A63" s="306" t="s">
        <v>394</v>
      </c>
      <c r="B63" s="10">
        <v>577</v>
      </c>
      <c r="C63" s="10">
        <v>586</v>
      </c>
      <c r="D63" s="307">
        <f>B63/14</f>
        <v>41.214285714285715</v>
      </c>
      <c r="E63" s="307">
        <f>C63/14</f>
        <v>41.857142857142854</v>
      </c>
      <c r="F63" s="307">
        <f>D63-E63</f>
        <v>-0.6428571428571388</v>
      </c>
      <c r="G63" s="308"/>
      <c r="H63" s="309"/>
      <c r="I63" s="306" t="s">
        <v>394</v>
      </c>
      <c r="J63" s="136">
        <v>457</v>
      </c>
      <c r="K63" s="10">
        <v>646</v>
      </c>
      <c r="L63" s="307">
        <f>J63/14</f>
        <v>32.642857142857146</v>
      </c>
      <c r="M63" s="307">
        <f>K63/14</f>
        <v>46.142857142857146</v>
      </c>
      <c r="N63" s="310">
        <f>L63-M63</f>
        <v>-13.5</v>
      </c>
      <c r="O63" s="308"/>
      <c r="P63" s="309"/>
      <c r="Q63" s="306" t="s">
        <v>394</v>
      </c>
      <c r="R63" s="10">
        <v>616</v>
      </c>
      <c r="S63" s="10">
        <v>612</v>
      </c>
      <c r="T63" s="307">
        <f>R63/14</f>
        <v>44</v>
      </c>
      <c r="U63" s="307">
        <f>S63/14</f>
        <v>43.714285714285715</v>
      </c>
      <c r="V63" s="307">
        <f>T63-U63</f>
        <v>0.2857142857142847</v>
      </c>
      <c r="W63" s="308"/>
      <c r="X63" s="309"/>
      <c r="Y63" s="306" t="s">
        <v>394</v>
      </c>
      <c r="Z63" s="10">
        <v>655</v>
      </c>
      <c r="AA63" s="10">
        <v>606</v>
      </c>
      <c r="AB63" s="307">
        <f>Z63/14</f>
        <v>46.785714285714285</v>
      </c>
      <c r="AC63" s="307">
        <f>AA63/14</f>
        <v>43.285714285714285</v>
      </c>
      <c r="AD63" s="307">
        <f>AB63-AC63</f>
        <v>3.5</v>
      </c>
      <c r="AE63" s="308"/>
      <c r="AF63" s="309"/>
      <c r="AG63" s="306" t="s">
        <v>394</v>
      </c>
      <c r="AH63" s="10">
        <v>571</v>
      </c>
      <c r="AI63" s="10">
        <v>541</v>
      </c>
      <c r="AJ63" s="307">
        <f>AH63/14</f>
        <v>40.785714285714285</v>
      </c>
      <c r="AK63" s="307">
        <f>AI63/14</f>
        <v>38.642857142857146</v>
      </c>
      <c r="AL63" s="307">
        <f>AJ63-AK63</f>
        <v>2.1428571428571388</v>
      </c>
      <c r="AM63" s="308"/>
      <c r="AN63" s="309"/>
      <c r="AP63" s="301"/>
      <c r="AQ63" s="301"/>
    </row>
    <row r="64" spans="1:45" s="12" customFormat="1" ht="8.25" x14ac:dyDescent="0.15">
      <c r="A64" s="306" t="s">
        <v>378</v>
      </c>
      <c r="B64" s="136">
        <v>539</v>
      </c>
      <c r="C64" s="10">
        <v>600</v>
      </c>
      <c r="D64" s="307">
        <f t="shared" ref="D64:E74" si="40">B64/14</f>
        <v>38.5</v>
      </c>
      <c r="E64" s="307">
        <f t="shared" si="40"/>
        <v>42.857142857142854</v>
      </c>
      <c r="F64" s="307">
        <f t="shared" ref="F64:F73" si="41">D64-E64</f>
        <v>-4.3571428571428541</v>
      </c>
      <c r="G64" s="308"/>
      <c r="H64" s="309"/>
      <c r="I64" s="306" t="s">
        <v>378</v>
      </c>
      <c r="J64" s="10">
        <v>660</v>
      </c>
      <c r="K64" s="136">
        <v>524</v>
      </c>
      <c r="L64" s="307">
        <f t="shared" ref="L64:M74" si="42">J64/14</f>
        <v>47.142857142857146</v>
      </c>
      <c r="M64" s="307">
        <f t="shared" si="42"/>
        <v>37.428571428571431</v>
      </c>
      <c r="N64" s="310">
        <f t="shared" ref="N64:N74" si="43">L64-M64</f>
        <v>9.7142857142857153</v>
      </c>
      <c r="O64" s="308"/>
      <c r="P64" s="309"/>
      <c r="Q64" s="306" t="s">
        <v>378</v>
      </c>
      <c r="R64" s="136">
        <v>684</v>
      </c>
      <c r="S64" s="10">
        <v>672</v>
      </c>
      <c r="T64" s="307">
        <f t="shared" ref="T64:U74" si="44">R64/14</f>
        <v>48.857142857142854</v>
      </c>
      <c r="U64" s="307">
        <f t="shared" si="44"/>
        <v>48</v>
      </c>
      <c r="V64" s="307">
        <f t="shared" ref="V64:V74" si="45">T64-U64</f>
        <v>0.8571428571428541</v>
      </c>
      <c r="W64" s="308"/>
      <c r="X64" s="309"/>
      <c r="Y64" s="306" t="s">
        <v>378</v>
      </c>
      <c r="Z64" s="10">
        <v>614</v>
      </c>
      <c r="AA64" s="136">
        <v>574</v>
      </c>
      <c r="AB64" s="307">
        <f t="shared" ref="AB64:AC74" si="46">Z64/14</f>
        <v>43.857142857142854</v>
      </c>
      <c r="AC64" s="307">
        <f t="shared" si="46"/>
        <v>41</v>
      </c>
      <c r="AD64" s="307">
        <f t="shared" ref="AD64:AD74" si="47">AB64-AC64</f>
        <v>2.8571428571428541</v>
      </c>
      <c r="AE64" s="308"/>
      <c r="AF64" s="309"/>
      <c r="AG64" s="306" t="s">
        <v>378</v>
      </c>
      <c r="AH64" s="10">
        <v>468</v>
      </c>
      <c r="AI64" s="10">
        <v>661</v>
      </c>
      <c r="AJ64" s="307">
        <f t="shared" ref="AJ64:AK74" si="48">AH64/14</f>
        <v>33.428571428571431</v>
      </c>
      <c r="AK64" s="307">
        <f t="shared" si="48"/>
        <v>47.214285714285715</v>
      </c>
      <c r="AL64" s="310">
        <f t="shared" ref="AL64:AL74" si="49">AJ64-AK64</f>
        <v>-13.785714285714285</v>
      </c>
      <c r="AM64" s="308"/>
      <c r="AN64" s="309"/>
      <c r="AP64" s="301"/>
      <c r="AQ64" s="301"/>
    </row>
    <row r="65" spans="1:45" s="12" customFormat="1" ht="8.25" x14ac:dyDescent="0.15">
      <c r="A65" s="306" t="s">
        <v>392</v>
      </c>
      <c r="B65" s="10">
        <v>551</v>
      </c>
      <c r="C65" s="10">
        <v>598</v>
      </c>
      <c r="D65" s="307">
        <f t="shared" si="40"/>
        <v>39.357142857142854</v>
      </c>
      <c r="E65" s="307">
        <f t="shared" si="40"/>
        <v>42.714285714285715</v>
      </c>
      <c r="F65" s="307">
        <f t="shared" si="41"/>
        <v>-3.3571428571428612</v>
      </c>
      <c r="G65" s="308"/>
      <c r="H65" s="309"/>
      <c r="I65" s="306" t="s">
        <v>392</v>
      </c>
      <c r="J65" s="136">
        <v>680</v>
      </c>
      <c r="K65" s="10">
        <v>579</v>
      </c>
      <c r="L65" s="307">
        <f t="shared" si="42"/>
        <v>48.571428571428569</v>
      </c>
      <c r="M65" s="307">
        <f t="shared" si="42"/>
        <v>41.357142857142854</v>
      </c>
      <c r="N65" s="307">
        <f t="shared" si="43"/>
        <v>7.2142857142857153</v>
      </c>
      <c r="O65" s="308">
        <v>0.1043</v>
      </c>
      <c r="P65" s="309"/>
      <c r="Q65" s="306" t="s">
        <v>392</v>
      </c>
      <c r="R65" s="136">
        <v>484</v>
      </c>
      <c r="S65" s="10">
        <v>584</v>
      </c>
      <c r="T65" s="307">
        <f t="shared" si="44"/>
        <v>34.571428571428569</v>
      </c>
      <c r="U65" s="307">
        <f t="shared" si="44"/>
        <v>41.714285714285715</v>
      </c>
      <c r="V65" s="310">
        <f t="shared" si="45"/>
        <v>-7.1428571428571459</v>
      </c>
      <c r="W65" s="308"/>
      <c r="X65" s="309"/>
      <c r="Y65" s="306" t="s">
        <v>392</v>
      </c>
      <c r="Z65" s="10">
        <v>638</v>
      </c>
      <c r="AA65" s="10">
        <v>591</v>
      </c>
      <c r="AB65" s="307">
        <f t="shared" si="46"/>
        <v>45.571428571428569</v>
      </c>
      <c r="AC65" s="307">
        <f t="shared" si="46"/>
        <v>42.214285714285715</v>
      </c>
      <c r="AD65" s="307">
        <f t="shared" si="47"/>
        <v>3.3571428571428541</v>
      </c>
      <c r="AE65" s="308"/>
      <c r="AF65" s="309"/>
      <c r="AG65" s="306" t="s">
        <v>392</v>
      </c>
      <c r="AH65" s="10">
        <v>631</v>
      </c>
      <c r="AI65" s="10">
        <v>574</v>
      </c>
      <c r="AJ65" s="307">
        <f t="shared" si="48"/>
        <v>45.071428571428569</v>
      </c>
      <c r="AK65" s="307">
        <f t="shared" si="48"/>
        <v>41</v>
      </c>
      <c r="AL65" s="307">
        <f t="shared" si="49"/>
        <v>4.0714285714285694</v>
      </c>
      <c r="AM65" s="308"/>
      <c r="AN65" s="309"/>
      <c r="AP65" s="301"/>
      <c r="AQ65" s="301"/>
    </row>
    <row r="66" spans="1:45" s="12" customFormat="1" ht="8.25" x14ac:dyDescent="0.15">
      <c r="A66" s="306" t="s">
        <v>385</v>
      </c>
      <c r="B66" s="136">
        <v>665</v>
      </c>
      <c r="C66" s="10">
        <v>618</v>
      </c>
      <c r="D66" s="307">
        <f t="shared" si="40"/>
        <v>47.5</v>
      </c>
      <c r="E66" s="307">
        <f t="shared" si="40"/>
        <v>44.142857142857146</v>
      </c>
      <c r="F66" s="307">
        <f t="shared" si="41"/>
        <v>3.3571428571428541</v>
      </c>
      <c r="G66" s="308">
        <v>9.0950000000000003E-2</v>
      </c>
      <c r="H66" s="309"/>
      <c r="I66" s="306" t="s">
        <v>385</v>
      </c>
      <c r="J66" s="10">
        <v>521</v>
      </c>
      <c r="K66" s="136">
        <v>659</v>
      </c>
      <c r="L66" s="307">
        <f t="shared" si="42"/>
        <v>37.214285714285715</v>
      </c>
      <c r="M66" s="307">
        <f t="shared" si="42"/>
        <v>47.071428571428569</v>
      </c>
      <c r="N66" s="307">
        <f t="shared" si="43"/>
        <v>-9.8571428571428541</v>
      </c>
      <c r="O66" s="308"/>
      <c r="P66" s="309"/>
      <c r="Q66" s="306" t="s">
        <v>385</v>
      </c>
      <c r="R66" s="10">
        <v>640</v>
      </c>
      <c r="S66" s="10">
        <v>659</v>
      </c>
      <c r="T66" s="307">
        <f t="shared" si="44"/>
        <v>45.714285714285715</v>
      </c>
      <c r="U66" s="307">
        <f t="shared" si="44"/>
        <v>47.071428571428569</v>
      </c>
      <c r="V66" s="307">
        <f t="shared" si="45"/>
        <v>-1.3571428571428541</v>
      </c>
      <c r="W66" s="308">
        <v>8.8499999999999995E-2</v>
      </c>
      <c r="X66" s="309"/>
      <c r="Y66" s="306" t="s">
        <v>385</v>
      </c>
      <c r="Z66" s="136">
        <v>704</v>
      </c>
      <c r="AA66" s="10">
        <v>656</v>
      </c>
      <c r="AB66" s="307">
        <f t="shared" si="46"/>
        <v>50.285714285714285</v>
      </c>
      <c r="AC66" s="307">
        <f t="shared" si="46"/>
        <v>46.857142857142854</v>
      </c>
      <c r="AD66" s="307">
        <f t="shared" si="47"/>
        <v>3.4285714285714306</v>
      </c>
      <c r="AE66" s="308"/>
      <c r="AF66" s="309"/>
      <c r="AG66" s="306" t="s">
        <v>385</v>
      </c>
      <c r="AH66" s="10">
        <v>628</v>
      </c>
      <c r="AI66" s="10">
        <v>563</v>
      </c>
      <c r="AJ66" s="307">
        <f t="shared" si="48"/>
        <v>44.857142857142854</v>
      </c>
      <c r="AK66" s="307">
        <f t="shared" si="48"/>
        <v>40.214285714285715</v>
      </c>
      <c r="AL66" s="307">
        <f t="shared" si="49"/>
        <v>4.6428571428571388</v>
      </c>
      <c r="AM66" s="308"/>
      <c r="AN66" s="309"/>
      <c r="AP66" s="301"/>
      <c r="AQ66" s="301"/>
    </row>
    <row r="67" spans="1:45" s="12" customFormat="1" ht="8.25" x14ac:dyDescent="0.15">
      <c r="A67" s="306" t="s">
        <v>404</v>
      </c>
      <c r="B67" s="10">
        <v>603</v>
      </c>
      <c r="C67" s="10">
        <v>641</v>
      </c>
      <c r="D67" s="307">
        <f t="shared" si="40"/>
        <v>43.071428571428569</v>
      </c>
      <c r="E67" s="307">
        <f t="shared" si="40"/>
        <v>45.785714285714285</v>
      </c>
      <c r="F67" s="307">
        <f t="shared" si="41"/>
        <v>-2.7142857142857153</v>
      </c>
      <c r="G67" s="308"/>
      <c r="H67" s="309"/>
      <c r="I67" s="306" t="s">
        <v>404</v>
      </c>
      <c r="J67" s="10">
        <v>536</v>
      </c>
      <c r="K67" s="10">
        <v>552</v>
      </c>
      <c r="L67" s="307">
        <f t="shared" si="42"/>
        <v>38.285714285714285</v>
      </c>
      <c r="M67" s="307">
        <f t="shared" si="42"/>
        <v>39.428571428571431</v>
      </c>
      <c r="N67" s="307">
        <f t="shared" si="43"/>
        <v>-1.1428571428571459</v>
      </c>
      <c r="O67" s="308"/>
      <c r="P67" s="309"/>
      <c r="Q67" s="306" t="s">
        <v>404</v>
      </c>
      <c r="R67" s="10">
        <v>628</v>
      </c>
      <c r="S67" s="136">
        <v>675</v>
      </c>
      <c r="T67" s="307">
        <f t="shared" si="44"/>
        <v>44.857142857142854</v>
      </c>
      <c r="U67" s="307">
        <f t="shared" si="44"/>
        <v>48.214285714285715</v>
      </c>
      <c r="V67" s="307">
        <f t="shared" si="45"/>
        <v>-3.3571428571428612</v>
      </c>
      <c r="W67" s="308"/>
      <c r="X67" s="309"/>
      <c r="Y67" s="306" t="s">
        <v>407</v>
      </c>
      <c r="Z67" s="10">
        <v>582</v>
      </c>
      <c r="AA67" s="10">
        <v>601</v>
      </c>
      <c r="AB67" s="307">
        <f t="shared" si="46"/>
        <v>41.571428571428569</v>
      </c>
      <c r="AC67" s="307">
        <f t="shared" si="46"/>
        <v>42.928571428571431</v>
      </c>
      <c r="AD67" s="307">
        <f t="shared" si="47"/>
        <v>-1.3571428571428612</v>
      </c>
      <c r="AE67" s="308"/>
      <c r="AF67" s="309"/>
      <c r="AG67" s="306" t="s">
        <v>407</v>
      </c>
      <c r="AH67" s="136">
        <v>696</v>
      </c>
      <c r="AI67" s="10">
        <v>585</v>
      </c>
      <c r="AJ67" s="307">
        <f t="shared" si="48"/>
        <v>49.714285714285715</v>
      </c>
      <c r="AK67" s="307">
        <f t="shared" si="48"/>
        <v>41.785714285714285</v>
      </c>
      <c r="AL67" s="310">
        <f t="shared" si="49"/>
        <v>7.9285714285714306</v>
      </c>
      <c r="AM67" s="308"/>
      <c r="AN67" s="309"/>
      <c r="AP67" s="301"/>
      <c r="AQ67" s="301"/>
    </row>
    <row r="68" spans="1:45" s="12" customFormat="1" ht="8.25" x14ac:dyDescent="0.15">
      <c r="A68" s="306" t="s">
        <v>360</v>
      </c>
      <c r="B68" s="10">
        <v>658</v>
      </c>
      <c r="C68" s="136">
        <v>523</v>
      </c>
      <c r="D68" s="307">
        <f t="shared" si="40"/>
        <v>47</v>
      </c>
      <c r="E68" s="307">
        <f t="shared" si="40"/>
        <v>37.357142857142854</v>
      </c>
      <c r="F68" s="310">
        <f t="shared" si="41"/>
        <v>9.6428571428571459</v>
      </c>
      <c r="G68" s="311"/>
      <c r="H68" s="309"/>
      <c r="I68" s="306" t="s">
        <v>360</v>
      </c>
      <c r="J68" s="10">
        <v>610</v>
      </c>
      <c r="K68" s="10">
        <v>580</v>
      </c>
      <c r="L68" s="307">
        <f t="shared" si="42"/>
        <v>43.571428571428569</v>
      </c>
      <c r="M68" s="307">
        <f t="shared" si="42"/>
        <v>41.428571428571431</v>
      </c>
      <c r="N68" s="307">
        <f t="shared" si="43"/>
        <v>2.1428571428571388</v>
      </c>
      <c r="O68" s="308"/>
      <c r="P68" s="309"/>
      <c r="Q68" s="306" t="s">
        <v>360</v>
      </c>
      <c r="R68" s="10">
        <v>627</v>
      </c>
      <c r="S68" s="10">
        <v>625</v>
      </c>
      <c r="T68" s="307">
        <f t="shared" si="44"/>
        <v>44.785714285714285</v>
      </c>
      <c r="U68" s="307">
        <f t="shared" si="44"/>
        <v>44.642857142857146</v>
      </c>
      <c r="V68" s="307">
        <f t="shared" si="45"/>
        <v>0.1428571428571388</v>
      </c>
      <c r="W68" s="308"/>
      <c r="X68" s="309"/>
      <c r="Y68" s="306" t="s">
        <v>360</v>
      </c>
      <c r="Z68" s="10">
        <v>635</v>
      </c>
      <c r="AA68" s="10">
        <v>662</v>
      </c>
      <c r="AB68" s="307">
        <f t="shared" si="46"/>
        <v>45.357142857142854</v>
      </c>
      <c r="AC68" s="307">
        <f t="shared" si="46"/>
        <v>47.285714285714285</v>
      </c>
      <c r="AD68" s="307">
        <f t="shared" si="47"/>
        <v>-1.9285714285714306</v>
      </c>
      <c r="AE68" s="308">
        <f>Z68/Z75</f>
        <v>8.5567982751650715E-2</v>
      </c>
      <c r="AF68" s="309"/>
      <c r="AG68" s="306" t="s">
        <v>360</v>
      </c>
      <c r="AH68" s="10">
        <v>597</v>
      </c>
      <c r="AI68" s="10">
        <v>537</v>
      </c>
      <c r="AJ68" s="307">
        <f t="shared" si="48"/>
        <v>42.642857142857146</v>
      </c>
      <c r="AK68" s="307">
        <f t="shared" si="48"/>
        <v>38.357142857142854</v>
      </c>
      <c r="AL68" s="307">
        <f t="shared" si="49"/>
        <v>4.2857142857142918</v>
      </c>
      <c r="AM68" s="308"/>
      <c r="AN68" s="309"/>
      <c r="AP68" s="301"/>
      <c r="AQ68" s="301"/>
    </row>
    <row r="69" spans="1:45" s="12" customFormat="1" ht="8.25" x14ac:dyDescent="0.15">
      <c r="A69" s="306" t="s">
        <v>382</v>
      </c>
      <c r="B69" s="10">
        <v>625</v>
      </c>
      <c r="C69" s="136">
        <v>697</v>
      </c>
      <c r="D69" s="307">
        <f t="shared" si="40"/>
        <v>44.642857142857146</v>
      </c>
      <c r="E69" s="307">
        <f t="shared" si="40"/>
        <v>49.785714285714285</v>
      </c>
      <c r="F69" s="310">
        <f t="shared" si="41"/>
        <v>-5.1428571428571388</v>
      </c>
      <c r="G69" s="311"/>
      <c r="H69" s="309"/>
      <c r="I69" s="306" t="s">
        <v>382</v>
      </c>
      <c r="J69" s="10">
        <v>677</v>
      </c>
      <c r="K69" s="10">
        <v>598</v>
      </c>
      <c r="L69" s="307">
        <f t="shared" si="42"/>
        <v>48.357142857142854</v>
      </c>
      <c r="M69" s="307">
        <f t="shared" si="42"/>
        <v>42.714285714285715</v>
      </c>
      <c r="N69" s="307">
        <f t="shared" si="43"/>
        <v>5.6428571428571388</v>
      </c>
      <c r="O69" s="308"/>
      <c r="P69" s="309"/>
      <c r="Q69" s="306" t="s">
        <v>382</v>
      </c>
      <c r="R69" s="10">
        <v>677</v>
      </c>
      <c r="S69" s="10">
        <v>516</v>
      </c>
      <c r="T69" s="307">
        <f t="shared" si="44"/>
        <v>48.357142857142854</v>
      </c>
      <c r="U69" s="307">
        <f t="shared" si="44"/>
        <v>36.857142857142854</v>
      </c>
      <c r="V69" s="310">
        <f t="shared" si="45"/>
        <v>11.5</v>
      </c>
      <c r="W69" s="308"/>
      <c r="X69" s="309"/>
      <c r="Y69" s="306" t="s">
        <v>382</v>
      </c>
      <c r="Z69" s="136">
        <v>542</v>
      </c>
      <c r="AA69" s="10">
        <v>614</v>
      </c>
      <c r="AB69" s="307">
        <f t="shared" si="46"/>
        <v>38.714285714285715</v>
      </c>
      <c r="AC69" s="307">
        <f t="shared" si="46"/>
        <v>43.857142857142854</v>
      </c>
      <c r="AD69" s="307">
        <f t="shared" si="47"/>
        <v>-5.1428571428571388</v>
      </c>
      <c r="AE69" s="308"/>
      <c r="AF69" s="309"/>
      <c r="AG69" s="306" t="s">
        <v>382</v>
      </c>
      <c r="AH69" s="10">
        <v>550</v>
      </c>
      <c r="AI69" s="136">
        <v>525</v>
      </c>
      <c r="AJ69" s="307">
        <f t="shared" si="48"/>
        <v>39.285714285714285</v>
      </c>
      <c r="AK69" s="307">
        <f t="shared" si="48"/>
        <v>37.5</v>
      </c>
      <c r="AL69" s="307">
        <f t="shared" si="49"/>
        <v>1.7857142857142847</v>
      </c>
      <c r="AM69" s="308"/>
      <c r="AN69" s="309"/>
      <c r="AP69" s="301"/>
      <c r="AQ69" s="301"/>
    </row>
    <row r="70" spans="1:45" s="12" customFormat="1" ht="8.25" x14ac:dyDescent="0.15">
      <c r="A70" s="306" t="s">
        <v>390</v>
      </c>
      <c r="B70" s="10">
        <v>654</v>
      </c>
      <c r="C70" s="10">
        <v>670</v>
      </c>
      <c r="D70" s="307">
        <f t="shared" si="40"/>
        <v>46.714285714285715</v>
      </c>
      <c r="E70" s="307">
        <f t="shared" si="40"/>
        <v>47.857142857142854</v>
      </c>
      <c r="F70" s="307">
        <f t="shared" si="41"/>
        <v>-1.1428571428571388</v>
      </c>
      <c r="G70" s="308"/>
      <c r="H70" s="309"/>
      <c r="I70" s="306" t="s">
        <v>390</v>
      </c>
      <c r="J70" s="10">
        <v>625</v>
      </c>
      <c r="K70" s="10">
        <v>578</v>
      </c>
      <c r="L70" s="307">
        <f t="shared" si="42"/>
        <v>44.642857142857146</v>
      </c>
      <c r="M70" s="307">
        <f t="shared" si="42"/>
        <v>41.285714285714285</v>
      </c>
      <c r="N70" s="307">
        <f t="shared" si="43"/>
        <v>3.3571428571428612</v>
      </c>
      <c r="O70" s="308"/>
      <c r="P70" s="309"/>
      <c r="Q70" s="306" t="s">
        <v>390</v>
      </c>
      <c r="R70" s="10">
        <v>585</v>
      </c>
      <c r="S70" s="10">
        <v>629</v>
      </c>
      <c r="T70" s="307">
        <f t="shared" si="44"/>
        <v>41.785714285714285</v>
      </c>
      <c r="U70" s="307">
        <f t="shared" si="44"/>
        <v>44.928571428571431</v>
      </c>
      <c r="V70" s="307">
        <f t="shared" si="45"/>
        <v>-3.1428571428571459</v>
      </c>
      <c r="W70" s="308"/>
      <c r="X70" s="309"/>
      <c r="Y70" s="306" t="s">
        <v>390</v>
      </c>
      <c r="Z70" s="10">
        <v>548</v>
      </c>
      <c r="AA70" s="136">
        <v>664</v>
      </c>
      <c r="AB70" s="307">
        <f t="shared" si="46"/>
        <v>39.142857142857146</v>
      </c>
      <c r="AC70" s="307">
        <f t="shared" si="46"/>
        <v>47.428571428571431</v>
      </c>
      <c r="AD70" s="310">
        <f t="shared" si="47"/>
        <v>-8.2857142857142847</v>
      </c>
      <c r="AE70" s="308"/>
      <c r="AF70" s="309"/>
      <c r="AG70" s="306" t="s">
        <v>390</v>
      </c>
      <c r="AH70" s="10">
        <v>557</v>
      </c>
      <c r="AI70" s="136">
        <v>667</v>
      </c>
      <c r="AJ70" s="307">
        <f t="shared" si="48"/>
        <v>39.785714285714285</v>
      </c>
      <c r="AK70" s="307">
        <f t="shared" si="48"/>
        <v>47.642857142857146</v>
      </c>
      <c r="AL70" s="307">
        <f t="shared" si="49"/>
        <v>-7.8571428571428612</v>
      </c>
      <c r="AM70" s="308"/>
      <c r="AN70" s="309"/>
      <c r="AP70" s="301"/>
      <c r="AQ70" s="301"/>
    </row>
    <row r="71" spans="1:45" s="12" customFormat="1" ht="8.25" x14ac:dyDescent="0.15">
      <c r="A71" s="306" t="s">
        <v>380</v>
      </c>
      <c r="B71" s="10">
        <v>583</v>
      </c>
      <c r="C71" s="10">
        <v>547</v>
      </c>
      <c r="D71" s="307">
        <f t="shared" si="40"/>
        <v>41.642857142857146</v>
      </c>
      <c r="E71" s="307">
        <f t="shared" si="40"/>
        <v>39.071428571428569</v>
      </c>
      <c r="F71" s="307">
        <f t="shared" si="41"/>
        <v>2.5714285714285765</v>
      </c>
      <c r="G71" s="308"/>
      <c r="H71" s="309"/>
      <c r="I71" s="306" t="s">
        <v>380</v>
      </c>
      <c r="J71" s="10">
        <v>469</v>
      </c>
      <c r="K71" s="10">
        <v>622</v>
      </c>
      <c r="L71" s="307">
        <f t="shared" si="42"/>
        <v>33.5</v>
      </c>
      <c r="M71" s="307">
        <f t="shared" si="42"/>
        <v>44.428571428571431</v>
      </c>
      <c r="N71" s="307">
        <f t="shared" si="43"/>
        <v>-10.928571428571431</v>
      </c>
      <c r="O71" s="308"/>
      <c r="P71" s="309"/>
      <c r="Q71" s="306" t="s">
        <v>370</v>
      </c>
      <c r="R71" s="10">
        <v>507</v>
      </c>
      <c r="S71" s="136">
        <v>513</v>
      </c>
      <c r="T71" s="307">
        <f t="shared" si="44"/>
        <v>36.214285714285715</v>
      </c>
      <c r="U71" s="307">
        <f t="shared" si="44"/>
        <v>36.642857142857146</v>
      </c>
      <c r="V71" s="307">
        <f t="shared" si="45"/>
        <v>-0.4285714285714306</v>
      </c>
      <c r="W71" s="308"/>
      <c r="X71" s="309"/>
      <c r="Y71" s="306" t="s">
        <v>370</v>
      </c>
      <c r="Z71" s="10">
        <v>575</v>
      </c>
      <c r="AA71" s="10">
        <v>625</v>
      </c>
      <c r="AB71" s="307">
        <f t="shared" si="46"/>
        <v>41.071428571428569</v>
      </c>
      <c r="AC71" s="307">
        <f t="shared" si="46"/>
        <v>44.642857142857146</v>
      </c>
      <c r="AD71" s="307">
        <f t="shared" si="47"/>
        <v>-3.5714285714285765</v>
      </c>
      <c r="AE71" s="308"/>
      <c r="AF71" s="309"/>
      <c r="AG71" s="306" t="s">
        <v>370</v>
      </c>
      <c r="AH71" s="136">
        <v>461</v>
      </c>
      <c r="AI71" s="10">
        <v>642</v>
      </c>
      <c r="AJ71" s="307">
        <f t="shared" si="48"/>
        <v>32.928571428571431</v>
      </c>
      <c r="AK71" s="307">
        <f t="shared" si="48"/>
        <v>45.857142857142854</v>
      </c>
      <c r="AL71" s="307">
        <f t="shared" si="49"/>
        <v>-12.928571428571423</v>
      </c>
      <c r="AM71" s="308"/>
      <c r="AN71" s="309"/>
      <c r="AP71" s="301"/>
      <c r="AQ71" s="301"/>
    </row>
    <row r="72" spans="1:45" s="12" customFormat="1" ht="8.25" x14ac:dyDescent="0.15">
      <c r="A72" s="306" t="s">
        <v>387</v>
      </c>
      <c r="B72" s="10">
        <v>659</v>
      </c>
      <c r="C72" s="10">
        <v>625</v>
      </c>
      <c r="D72" s="307">
        <f t="shared" si="40"/>
        <v>47.071428571428569</v>
      </c>
      <c r="E72" s="307">
        <f t="shared" si="40"/>
        <v>44.642857142857146</v>
      </c>
      <c r="F72" s="307">
        <f t="shared" si="41"/>
        <v>2.4285714285714235</v>
      </c>
      <c r="G72" s="308"/>
      <c r="H72" s="309"/>
      <c r="I72" s="306" t="s">
        <v>387</v>
      </c>
      <c r="J72" s="10">
        <v>613</v>
      </c>
      <c r="K72" s="10">
        <v>585</v>
      </c>
      <c r="L72" s="307">
        <f t="shared" si="42"/>
        <v>43.785714285714285</v>
      </c>
      <c r="M72" s="307">
        <f t="shared" si="42"/>
        <v>41.785714285714285</v>
      </c>
      <c r="N72" s="307">
        <f t="shared" si="43"/>
        <v>2</v>
      </c>
      <c r="O72" s="308"/>
      <c r="P72" s="309"/>
      <c r="Q72" s="306" t="s">
        <v>387</v>
      </c>
      <c r="R72" s="10">
        <v>568</v>
      </c>
      <c r="S72" s="10">
        <v>548</v>
      </c>
      <c r="T72" s="307">
        <f t="shared" si="44"/>
        <v>40.571428571428569</v>
      </c>
      <c r="U72" s="307">
        <f t="shared" si="44"/>
        <v>39.142857142857146</v>
      </c>
      <c r="V72" s="307">
        <f t="shared" si="45"/>
        <v>1.4285714285714235</v>
      </c>
      <c r="W72" s="308"/>
      <c r="X72" s="309"/>
      <c r="Y72" s="306" t="s">
        <v>387</v>
      </c>
      <c r="Z72" s="10">
        <v>603</v>
      </c>
      <c r="AA72" s="10">
        <v>618</v>
      </c>
      <c r="AB72" s="307">
        <f t="shared" si="46"/>
        <v>43.071428571428569</v>
      </c>
      <c r="AC72" s="307">
        <f t="shared" si="46"/>
        <v>44.142857142857146</v>
      </c>
      <c r="AD72" s="307">
        <f t="shared" si="47"/>
        <v>-1.0714285714285765</v>
      </c>
      <c r="AE72" s="308"/>
      <c r="AF72" s="309"/>
      <c r="AG72" s="306" t="s">
        <v>393</v>
      </c>
      <c r="AH72" s="10">
        <v>630</v>
      </c>
      <c r="AI72" s="10">
        <v>534</v>
      </c>
      <c r="AJ72" s="307">
        <f t="shared" si="48"/>
        <v>45</v>
      </c>
      <c r="AK72" s="307">
        <f t="shared" si="48"/>
        <v>38.142857142857146</v>
      </c>
      <c r="AL72" s="307">
        <f t="shared" si="49"/>
        <v>6.8571428571428541</v>
      </c>
      <c r="AM72" s="308">
        <v>0.09</v>
      </c>
      <c r="AN72" s="309"/>
      <c r="AP72" s="301"/>
      <c r="AQ72" s="301"/>
    </row>
    <row r="73" spans="1:45" s="12" customFormat="1" ht="8.25" x14ac:dyDescent="0.15">
      <c r="A73" s="306" t="s">
        <v>397</v>
      </c>
      <c r="B73" s="10">
        <v>639</v>
      </c>
      <c r="C73" s="10">
        <v>607</v>
      </c>
      <c r="D73" s="307">
        <f t="shared" si="40"/>
        <v>45.642857142857146</v>
      </c>
      <c r="E73" s="307">
        <f t="shared" si="40"/>
        <v>43.357142857142854</v>
      </c>
      <c r="F73" s="307">
        <f t="shared" si="41"/>
        <v>2.2857142857142918</v>
      </c>
      <c r="G73" s="308"/>
      <c r="H73" s="309"/>
      <c r="I73" s="306" t="s">
        <v>397</v>
      </c>
      <c r="J73" s="10">
        <v>608</v>
      </c>
      <c r="K73" s="10">
        <v>603</v>
      </c>
      <c r="L73" s="307">
        <f t="shared" si="42"/>
        <v>43.428571428571431</v>
      </c>
      <c r="M73" s="307">
        <f t="shared" si="42"/>
        <v>43.071428571428569</v>
      </c>
      <c r="N73" s="307">
        <f t="shared" si="43"/>
        <v>0.3571428571428612</v>
      </c>
      <c r="O73" s="308"/>
      <c r="P73" s="309"/>
      <c r="Q73" s="306" t="s">
        <v>397</v>
      </c>
      <c r="R73" s="10">
        <v>600</v>
      </c>
      <c r="S73" s="10">
        <v>607</v>
      </c>
      <c r="T73" s="307">
        <f t="shared" si="44"/>
        <v>42.857142857142854</v>
      </c>
      <c r="U73" s="307">
        <f t="shared" si="44"/>
        <v>43.357142857142854</v>
      </c>
      <c r="V73" s="307">
        <f t="shared" si="45"/>
        <v>-0.5</v>
      </c>
      <c r="W73" s="308"/>
      <c r="X73" s="309"/>
      <c r="Y73" s="306" t="s">
        <v>397</v>
      </c>
      <c r="Z73" s="10">
        <v>660</v>
      </c>
      <c r="AA73" s="10">
        <v>609</v>
      </c>
      <c r="AB73" s="307">
        <f t="shared" si="46"/>
        <v>47.142857142857146</v>
      </c>
      <c r="AC73" s="307">
        <f t="shared" si="46"/>
        <v>43.5</v>
      </c>
      <c r="AD73" s="307">
        <f t="shared" si="47"/>
        <v>3.6428571428571459</v>
      </c>
      <c r="AE73" s="308"/>
      <c r="AF73" s="309"/>
      <c r="AG73" s="306" t="s">
        <v>397</v>
      </c>
      <c r="AH73" s="10">
        <v>589</v>
      </c>
      <c r="AI73" s="10">
        <v>627</v>
      </c>
      <c r="AJ73" s="307">
        <f t="shared" si="48"/>
        <v>42.071428571428569</v>
      </c>
      <c r="AK73" s="307">
        <f t="shared" si="48"/>
        <v>44.785714285714285</v>
      </c>
      <c r="AL73" s="307">
        <f t="shared" si="49"/>
        <v>-2.7142857142857153</v>
      </c>
      <c r="AM73" s="308"/>
      <c r="AN73" s="309"/>
      <c r="AP73" s="301"/>
      <c r="AQ73" s="301"/>
    </row>
    <row r="74" spans="1:45" s="12" customFormat="1" ht="8.25" x14ac:dyDescent="0.15">
      <c r="A74" s="306" t="s">
        <v>363</v>
      </c>
      <c r="B74" s="10">
        <v>558</v>
      </c>
      <c r="C74" s="10">
        <v>599</v>
      </c>
      <c r="D74" s="307">
        <f t="shared" si="40"/>
        <v>39.857142857142854</v>
      </c>
      <c r="E74" s="307">
        <f t="shared" si="40"/>
        <v>42.785714285714285</v>
      </c>
      <c r="F74" s="307">
        <f>D74-E74</f>
        <v>-2.9285714285714306</v>
      </c>
      <c r="G74" s="308"/>
      <c r="H74" s="309"/>
      <c r="I74" s="306" t="s">
        <v>363</v>
      </c>
      <c r="J74" s="10">
        <v>642</v>
      </c>
      <c r="K74" s="10">
        <v>572</v>
      </c>
      <c r="L74" s="307">
        <f t="shared" si="42"/>
        <v>45.857142857142854</v>
      </c>
      <c r="M74" s="307">
        <f t="shared" si="42"/>
        <v>40.857142857142854</v>
      </c>
      <c r="N74" s="307">
        <f t="shared" si="43"/>
        <v>5</v>
      </c>
      <c r="O74" s="308"/>
      <c r="P74" s="309"/>
      <c r="Q74" s="306" t="s">
        <v>363</v>
      </c>
      <c r="R74" s="10">
        <v>614</v>
      </c>
      <c r="S74" s="10">
        <v>590</v>
      </c>
      <c r="T74" s="307">
        <f t="shared" si="44"/>
        <v>43.857142857142854</v>
      </c>
      <c r="U74" s="307">
        <f t="shared" si="44"/>
        <v>42.142857142857146</v>
      </c>
      <c r="V74" s="307">
        <f t="shared" si="45"/>
        <v>1.7142857142857082</v>
      </c>
      <c r="W74" s="308"/>
      <c r="X74" s="309"/>
      <c r="Y74" s="306" t="s">
        <v>363</v>
      </c>
      <c r="Z74" s="10">
        <v>665</v>
      </c>
      <c r="AA74" s="10">
        <v>601</v>
      </c>
      <c r="AB74" s="307">
        <f t="shared" si="46"/>
        <v>47.5</v>
      </c>
      <c r="AC74" s="307">
        <f t="shared" si="46"/>
        <v>42.928571428571431</v>
      </c>
      <c r="AD74" s="310">
        <f t="shared" si="47"/>
        <v>4.5714285714285694</v>
      </c>
      <c r="AE74" s="308"/>
      <c r="AF74" s="309"/>
      <c r="AG74" s="306" t="s">
        <v>363</v>
      </c>
      <c r="AH74" s="10">
        <v>618</v>
      </c>
      <c r="AI74" s="10">
        <v>540</v>
      </c>
      <c r="AJ74" s="307">
        <f t="shared" si="48"/>
        <v>44.142857142857146</v>
      </c>
      <c r="AK74" s="307">
        <f t="shared" si="48"/>
        <v>38.571428571428569</v>
      </c>
      <c r="AL74" s="307">
        <f t="shared" si="49"/>
        <v>5.5714285714285765</v>
      </c>
      <c r="AM74" s="308"/>
      <c r="AN74" s="309"/>
      <c r="AP74" s="301"/>
      <c r="AQ74" s="301"/>
    </row>
    <row r="75" spans="1:45" s="12" customFormat="1" ht="8.25" x14ac:dyDescent="0.15">
      <c r="A75" s="309"/>
      <c r="B75" s="313">
        <f>SUM(B63:B74)</f>
        <v>7311</v>
      </c>
      <c r="C75" s="313">
        <f>SUM(C63:C74)</f>
        <v>7311</v>
      </c>
      <c r="D75" s="314"/>
      <c r="E75" s="314"/>
      <c r="F75" s="313"/>
      <c r="G75" s="315"/>
      <c r="H75" s="309"/>
      <c r="I75" s="309"/>
      <c r="J75" s="313">
        <f>SUM(J63:J74)</f>
        <v>7098</v>
      </c>
      <c r="K75" s="313">
        <f>SUM(K63:K74)</f>
        <v>7098</v>
      </c>
      <c r="L75" s="314"/>
      <c r="M75" s="314"/>
      <c r="N75" s="313"/>
      <c r="O75" s="315"/>
      <c r="P75" s="309"/>
      <c r="Q75" s="309"/>
      <c r="R75" s="313">
        <f>SUM(R63:R74)</f>
        <v>7230</v>
      </c>
      <c r="S75" s="313">
        <f>SUM(S63:S74)</f>
        <v>7230</v>
      </c>
      <c r="T75" s="314"/>
      <c r="U75" s="314"/>
      <c r="V75" s="313"/>
      <c r="W75" s="315"/>
      <c r="X75" s="309"/>
      <c r="Y75" s="309"/>
      <c r="Z75" s="313">
        <f>SUM(Z63:Z74)</f>
        <v>7421</v>
      </c>
      <c r="AA75" s="313">
        <f>SUM(AA63:AA74)</f>
        <v>7421</v>
      </c>
      <c r="AB75" s="314"/>
      <c r="AC75" s="314"/>
      <c r="AD75" s="313"/>
      <c r="AE75" s="315"/>
      <c r="AF75" s="309"/>
      <c r="AG75" s="309"/>
      <c r="AH75" s="313">
        <f>SUM(AH63:AH74)</f>
        <v>6996</v>
      </c>
      <c r="AI75" s="313">
        <f>SUM(AI63:AI74)</f>
        <v>6996</v>
      </c>
      <c r="AJ75" s="314"/>
      <c r="AK75" s="314"/>
      <c r="AL75" s="313"/>
      <c r="AM75" s="315"/>
      <c r="AN75" s="309"/>
      <c r="AP75" s="301"/>
      <c r="AQ75" s="301"/>
    </row>
    <row r="76" spans="1:45" s="12" customFormat="1" x14ac:dyDescent="0.2">
      <c r="A76" s="435" t="s">
        <v>313</v>
      </c>
      <c r="B76" s="435"/>
      <c r="C76" s="435"/>
      <c r="D76" s="435"/>
      <c r="E76" s="435"/>
      <c r="F76" s="435"/>
      <c r="G76" s="299"/>
      <c r="H76" s="309"/>
      <c r="I76" s="435" t="s">
        <v>314</v>
      </c>
      <c r="J76" s="435"/>
      <c r="K76" s="435"/>
      <c r="L76" s="435"/>
      <c r="M76" s="435"/>
      <c r="N76" s="435"/>
      <c r="O76" s="299"/>
      <c r="P76" s="309"/>
      <c r="Q76" s="435" t="s">
        <v>315</v>
      </c>
      <c r="R76" s="435"/>
      <c r="S76" s="435"/>
      <c r="T76" s="435"/>
      <c r="U76" s="435"/>
      <c r="V76" s="435"/>
      <c r="W76" s="299"/>
      <c r="X76" s="309"/>
      <c r="Y76" s="435" t="s">
        <v>316</v>
      </c>
      <c r="Z76" s="435"/>
      <c r="AA76" s="435"/>
      <c r="AB76" s="435"/>
      <c r="AC76" s="435"/>
      <c r="AD76" s="435"/>
      <c r="AE76" s="299"/>
      <c r="AF76" s="309"/>
      <c r="AG76" s="435" t="s">
        <v>317</v>
      </c>
      <c r="AH76" s="435"/>
      <c r="AI76" s="435"/>
      <c r="AJ76" s="435"/>
      <c r="AK76" s="435"/>
      <c r="AL76" s="435"/>
      <c r="AM76" s="299"/>
      <c r="AN76" s="309"/>
      <c r="AP76" s="301"/>
      <c r="AQ76" s="301"/>
      <c r="AR76" s="316"/>
      <c r="AS76" s="316"/>
    </row>
    <row r="77" spans="1:45" s="316" customFormat="1" ht="8.25" x14ac:dyDescent="0.15">
      <c r="A77" s="302"/>
      <c r="B77" s="302" t="s">
        <v>1282</v>
      </c>
      <c r="C77" s="302" t="s">
        <v>1283</v>
      </c>
      <c r="D77" s="303" t="s">
        <v>1284</v>
      </c>
      <c r="E77" s="303" t="s">
        <v>1285</v>
      </c>
      <c r="F77" s="302" t="s">
        <v>1286</v>
      </c>
      <c r="G77" s="304"/>
      <c r="H77" s="317"/>
      <c r="I77" s="302"/>
      <c r="J77" s="302" t="s">
        <v>1282</v>
      </c>
      <c r="K77" s="302" t="s">
        <v>1283</v>
      </c>
      <c r="L77" s="303" t="s">
        <v>1284</v>
      </c>
      <c r="M77" s="303" t="s">
        <v>1285</v>
      </c>
      <c r="N77" s="302" t="s">
        <v>1286</v>
      </c>
      <c r="O77" s="304"/>
      <c r="P77" s="317"/>
      <c r="Q77" s="302"/>
      <c r="R77" s="302" t="s">
        <v>1282</v>
      </c>
      <c r="S77" s="302" t="s">
        <v>1283</v>
      </c>
      <c r="T77" s="303" t="s">
        <v>1284</v>
      </c>
      <c r="U77" s="303" t="s">
        <v>1285</v>
      </c>
      <c r="V77" s="302" t="s">
        <v>1286</v>
      </c>
      <c r="W77" s="304"/>
      <c r="X77" s="317"/>
      <c r="Y77" s="302"/>
      <c r="Z77" s="302" t="s">
        <v>1282</v>
      </c>
      <c r="AA77" s="302" t="s">
        <v>1283</v>
      </c>
      <c r="AB77" s="303" t="s">
        <v>1284</v>
      </c>
      <c r="AC77" s="303" t="s">
        <v>1285</v>
      </c>
      <c r="AD77" s="302" t="s">
        <v>1286</v>
      </c>
      <c r="AE77" s="304"/>
      <c r="AF77" s="317"/>
      <c r="AG77" s="302"/>
      <c r="AH77" s="302" t="s">
        <v>1282</v>
      </c>
      <c r="AI77" s="302" t="s">
        <v>1283</v>
      </c>
      <c r="AJ77" s="303" t="s">
        <v>1284</v>
      </c>
      <c r="AK77" s="303" t="s">
        <v>1285</v>
      </c>
      <c r="AL77" s="302" t="s">
        <v>1286</v>
      </c>
      <c r="AM77" s="304"/>
      <c r="AN77" s="317"/>
      <c r="AO77" s="12"/>
      <c r="AP77" s="301"/>
      <c r="AQ77" s="301"/>
      <c r="AR77" s="12"/>
      <c r="AS77" s="12"/>
    </row>
    <row r="78" spans="1:45" s="12" customFormat="1" ht="8.25" x14ac:dyDescent="0.15">
      <c r="A78" s="306" t="s">
        <v>394</v>
      </c>
      <c r="B78" s="10">
        <v>661</v>
      </c>
      <c r="C78" s="10">
        <v>559</v>
      </c>
      <c r="D78" s="307">
        <f>B78/14</f>
        <v>47.214285714285715</v>
      </c>
      <c r="E78" s="307">
        <f>C78/14</f>
        <v>39.928571428571431</v>
      </c>
      <c r="F78" s="310">
        <f>D78-E78</f>
        <v>7.2857142857142847</v>
      </c>
      <c r="G78" s="308">
        <v>9.4E-2</v>
      </c>
      <c r="H78" s="309"/>
      <c r="I78" s="306" t="s">
        <v>714</v>
      </c>
      <c r="J78" s="10">
        <v>583</v>
      </c>
      <c r="K78" s="10">
        <v>537</v>
      </c>
      <c r="L78" s="307">
        <f>J78/14</f>
        <v>41.642857142857146</v>
      </c>
      <c r="M78" s="307">
        <f>K78/14</f>
        <v>38.357142857142854</v>
      </c>
      <c r="N78" s="307">
        <f>L78-M78</f>
        <v>3.2857142857142918</v>
      </c>
      <c r="O78" s="308"/>
      <c r="P78" s="309"/>
      <c r="Q78" s="306" t="s">
        <v>399</v>
      </c>
      <c r="R78" s="136">
        <v>510</v>
      </c>
      <c r="S78" s="10">
        <v>678</v>
      </c>
      <c r="T78" s="307">
        <f>R78/14</f>
        <v>36.428571428571431</v>
      </c>
      <c r="U78" s="307">
        <f>S78/14</f>
        <v>48.428571428571431</v>
      </c>
      <c r="V78" s="310">
        <f>T78-U78</f>
        <v>-12</v>
      </c>
      <c r="W78" s="308"/>
      <c r="X78" s="309"/>
      <c r="Y78" s="306" t="s">
        <v>399</v>
      </c>
      <c r="Z78" s="136">
        <v>520</v>
      </c>
      <c r="AA78" s="10">
        <v>550</v>
      </c>
      <c r="AB78" s="307">
        <f>Z78/14</f>
        <v>37.142857142857146</v>
      </c>
      <c r="AC78" s="307">
        <f>AA78/14</f>
        <v>39.285714285714285</v>
      </c>
      <c r="AD78" s="307">
        <f>AB78-AC78</f>
        <v>-2.1428571428571388</v>
      </c>
      <c r="AE78" s="308"/>
      <c r="AF78" s="309"/>
      <c r="AG78" s="306" t="s">
        <v>399</v>
      </c>
      <c r="AH78" s="10">
        <v>503</v>
      </c>
      <c r="AI78" s="10">
        <v>609</v>
      </c>
      <c r="AJ78" s="307">
        <f>AH78/14</f>
        <v>35.928571428571431</v>
      </c>
      <c r="AK78" s="307">
        <f>AI78/14</f>
        <v>43.5</v>
      </c>
      <c r="AL78" s="307">
        <f>AJ78-AK78</f>
        <v>-7.5714285714285694</v>
      </c>
      <c r="AM78" s="308"/>
      <c r="AN78" s="309"/>
      <c r="AP78" s="301"/>
      <c r="AQ78" s="301"/>
    </row>
    <row r="79" spans="1:45" s="12" customFormat="1" ht="8.25" x14ac:dyDescent="0.15">
      <c r="A79" s="306" t="s">
        <v>378</v>
      </c>
      <c r="B79" s="10">
        <v>518</v>
      </c>
      <c r="C79" s="10">
        <v>616</v>
      </c>
      <c r="D79" s="307">
        <f t="shared" ref="D79:E89" si="50">B79/14</f>
        <v>37</v>
      </c>
      <c r="E79" s="307">
        <f t="shared" si="50"/>
        <v>44</v>
      </c>
      <c r="F79" s="307">
        <f t="shared" ref="F79:F88" si="51">D79-E79</f>
        <v>-7</v>
      </c>
      <c r="G79" s="308"/>
      <c r="H79" s="309"/>
      <c r="I79" s="306" t="s">
        <v>378</v>
      </c>
      <c r="J79" s="10">
        <v>531</v>
      </c>
      <c r="K79" s="136">
        <v>504</v>
      </c>
      <c r="L79" s="307">
        <f t="shared" ref="L79:M89" si="52">J79/14</f>
        <v>37.928571428571431</v>
      </c>
      <c r="M79" s="307">
        <f t="shared" si="52"/>
        <v>36</v>
      </c>
      <c r="N79" s="307">
        <f t="shared" ref="N79:N89" si="53">L79-M79</f>
        <v>1.9285714285714306</v>
      </c>
      <c r="O79" s="308"/>
      <c r="P79" s="309"/>
      <c r="Q79" s="306" t="s">
        <v>378</v>
      </c>
      <c r="R79" s="10">
        <v>627</v>
      </c>
      <c r="S79" s="10">
        <v>605</v>
      </c>
      <c r="T79" s="307">
        <f t="shared" ref="T79:U89" si="54">R79/14</f>
        <v>44.785714285714285</v>
      </c>
      <c r="U79" s="307">
        <f t="shared" si="54"/>
        <v>43.214285714285715</v>
      </c>
      <c r="V79" s="307">
        <f t="shared" ref="V79:V89" si="55">T79-U79</f>
        <v>1.5714285714285694</v>
      </c>
      <c r="W79" s="308"/>
      <c r="X79" s="309"/>
      <c r="Y79" s="306" t="s">
        <v>378</v>
      </c>
      <c r="Z79" s="10">
        <v>539</v>
      </c>
      <c r="AA79" s="10">
        <v>568</v>
      </c>
      <c r="AB79" s="307">
        <f t="shared" ref="AB79:AC89" si="56">Z79/14</f>
        <v>38.5</v>
      </c>
      <c r="AC79" s="307">
        <f t="shared" si="56"/>
        <v>40.571428571428569</v>
      </c>
      <c r="AD79" s="307">
        <f t="shared" ref="AD79:AD89" si="57">AB79-AC79</f>
        <v>-2.0714285714285694</v>
      </c>
      <c r="AE79" s="308"/>
      <c r="AF79" s="309"/>
      <c r="AG79" s="306" t="s">
        <v>378</v>
      </c>
      <c r="AH79" s="136">
        <v>453</v>
      </c>
      <c r="AI79" s="10">
        <v>615</v>
      </c>
      <c r="AJ79" s="307">
        <f t="shared" ref="AJ79:AK89" si="58">AH79/14</f>
        <v>32.357142857142854</v>
      </c>
      <c r="AK79" s="307">
        <f t="shared" si="58"/>
        <v>43.928571428571431</v>
      </c>
      <c r="AL79" s="310">
        <f t="shared" ref="AL79:AL89" si="59">AJ79-AK79</f>
        <v>-11.571428571428577</v>
      </c>
      <c r="AM79" s="308"/>
      <c r="AN79" s="309"/>
      <c r="AP79" s="301"/>
      <c r="AQ79" s="301"/>
    </row>
    <row r="80" spans="1:45" s="12" customFormat="1" ht="8.25" x14ac:dyDescent="0.15">
      <c r="A80" s="306" t="s">
        <v>392</v>
      </c>
      <c r="B80" s="10">
        <v>547</v>
      </c>
      <c r="C80" s="10">
        <v>552</v>
      </c>
      <c r="D80" s="307">
        <f t="shared" si="50"/>
        <v>39.071428571428569</v>
      </c>
      <c r="E80" s="307">
        <f t="shared" si="50"/>
        <v>39.428571428571431</v>
      </c>
      <c r="F80" s="307">
        <f t="shared" si="51"/>
        <v>-0.3571428571428612</v>
      </c>
      <c r="G80" s="308"/>
      <c r="H80" s="309"/>
      <c r="I80" s="306" t="s">
        <v>392</v>
      </c>
      <c r="J80" s="10">
        <v>614</v>
      </c>
      <c r="K80" s="136">
        <v>624</v>
      </c>
      <c r="L80" s="307">
        <f t="shared" si="52"/>
        <v>43.857142857142854</v>
      </c>
      <c r="M80" s="307">
        <f t="shared" si="52"/>
        <v>44.571428571428569</v>
      </c>
      <c r="N80" s="307">
        <f t="shared" si="53"/>
        <v>-0.7142857142857153</v>
      </c>
      <c r="O80" s="308"/>
      <c r="P80" s="309"/>
      <c r="Q80" s="306" t="s">
        <v>392</v>
      </c>
      <c r="R80" s="10">
        <v>720</v>
      </c>
      <c r="S80" s="136">
        <v>573</v>
      </c>
      <c r="T80" s="307">
        <f t="shared" si="54"/>
        <v>51.428571428571431</v>
      </c>
      <c r="U80" s="307">
        <f t="shared" si="54"/>
        <v>40.928571428571431</v>
      </c>
      <c r="V80" s="310">
        <f t="shared" si="55"/>
        <v>10.5</v>
      </c>
      <c r="W80" s="308">
        <f>R80/R90</f>
        <v>9.5782892111214574E-2</v>
      </c>
      <c r="X80" s="309"/>
      <c r="Y80" s="306" t="s">
        <v>392</v>
      </c>
      <c r="Z80" s="10">
        <v>623</v>
      </c>
      <c r="AA80" s="136">
        <v>522</v>
      </c>
      <c r="AB80" s="307">
        <f t="shared" si="56"/>
        <v>44.5</v>
      </c>
      <c r="AC80" s="307">
        <f t="shared" si="56"/>
        <v>37.285714285714285</v>
      </c>
      <c r="AD80" s="310">
        <f t="shared" si="57"/>
        <v>7.2142857142857153</v>
      </c>
      <c r="AE80" s="308">
        <v>8.9399999999999993E-2</v>
      </c>
      <c r="AF80" s="309"/>
      <c r="AG80" s="306" t="s">
        <v>392</v>
      </c>
      <c r="AH80" s="10">
        <v>694</v>
      </c>
      <c r="AI80" s="10">
        <v>613</v>
      </c>
      <c r="AJ80" s="307">
        <f t="shared" si="58"/>
        <v>49.571428571428569</v>
      </c>
      <c r="AK80" s="307">
        <f t="shared" si="58"/>
        <v>43.785714285714285</v>
      </c>
      <c r="AL80" s="307">
        <f t="shared" si="59"/>
        <v>5.7857142857142847</v>
      </c>
      <c r="AM80" s="308"/>
      <c r="AN80" s="309"/>
      <c r="AP80" s="301"/>
      <c r="AQ80" s="301"/>
    </row>
    <row r="81" spans="1:45" s="12" customFormat="1" ht="8.25" x14ac:dyDescent="0.15">
      <c r="A81" s="306" t="s">
        <v>385</v>
      </c>
      <c r="B81" s="10">
        <v>516</v>
      </c>
      <c r="C81" s="136">
        <v>506</v>
      </c>
      <c r="D81" s="307">
        <f t="shared" si="50"/>
        <v>36.857142857142854</v>
      </c>
      <c r="E81" s="307">
        <f t="shared" si="50"/>
        <v>36.142857142857146</v>
      </c>
      <c r="F81" s="307">
        <f t="shared" si="51"/>
        <v>0.7142857142857082</v>
      </c>
      <c r="G81" s="308"/>
      <c r="H81" s="309"/>
      <c r="I81" s="306" t="s">
        <v>385</v>
      </c>
      <c r="J81" s="10">
        <v>604</v>
      </c>
      <c r="K81" s="10">
        <v>550</v>
      </c>
      <c r="L81" s="307">
        <f t="shared" si="52"/>
        <v>43.142857142857146</v>
      </c>
      <c r="M81" s="307">
        <f t="shared" si="52"/>
        <v>39.285714285714285</v>
      </c>
      <c r="N81" s="307">
        <f t="shared" si="53"/>
        <v>3.8571428571428612</v>
      </c>
      <c r="O81" s="308"/>
      <c r="P81" s="309"/>
      <c r="Q81" s="306" t="s">
        <v>385</v>
      </c>
      <c r="R81" s="10">
        <v>721</v>
      </c>
      <c r="S81" s="10">
        <v>611</v>
      </c>
      <c r="T81" s="307">
        <f t="shared" si="54"/>
        <v>51.5</v>
      </c>
      <c r="U81" s="307">
        <f t="shared" si="54"/>
        <v>43.642857142857146</v>
      </c>
      <c r="V81" s="307">
        <f t="shared" si="55"/>
        <v>7.8571428571428541</v>
      </c>
      <c r="W81" s="308"/>
      <c r="X81" s="309"/>
      <c r="Y81" s="306" t="s">
        <v>385</v>
      </c>
      <c r="Z81" s="10">
        <v>558</v>
      </c>
      <c r="AA81" s="10">
        <v>601</v>
      </c>
      <c r="AB81" s="307">
        <f t="shared" si="56"/>
        <v>39.857142857142854</v>
      </c>
      <c r="AC81" s="307">
        <f t="shared" si="56"/>
        <v>42.928571428571431</v>
      </c>
      <c r="AD81" s="307">
        <f t="shared" si="57"/>
        <v>-3.0714285714285765</v>
      </c>
      <c r="AE81" s="308"/>
      <c r="AF81" s="309"/>
      <c r="AG81" s="306" t="s">
        <v>385</v>
      </c>
      <c r="AH81" s="136">
        <v>745</v>
      </c>
      <c r="AI81" s="136">
        <v>545</v>
      </c>
      <c r="AJ81" s="307">
        <f t="shared" si="58"/>
        <v>53.214285714285715</v>
      </c>
      <c r="AK81" s="307">
        <f t="shared" si="58"/>
        <v>38.928571428571431</v>
      </c>
      <c r="AL81" s="310">
        <f t="shared" si="59"/>
        <v>14.285714285714285</v>
      </c>
      <c r="AM81" s="308">
        <v>0.1022</v>
      </c>
      <c r="AN81" s="309"/>
      <c r="AP81" s="301"/>
      <c r="AQ81" s="301"/>
    </row>
    <row r="82" spans="1:45" s="12" customFormat="1" ht="8.25" x14ac:dyDescent="0.15">
      <c r="A82" s="306" t="s">
        <v>407</v>
      </c>
      <c r="B82" s="10">
        <v>599</v>
      </c>
      <c r="C82" s="10">
        <v>536</v>
      </c>
      <c r="D82" s="307">
        <f t="shared" si="50"/>
        <v>42.785714285714285</v>
      </c>
      <c r="E82" s="307">
        <f t="shared" si="50"/>
        <v>38.285714285714285</v>
      </c>
      <c r="F82" s="307">
        <f t="shared" si="51"/>
        <v>4.5</v>
      </c>
      <c r="G82" s="308"/>
      <c r="H82" s="309"/>
      <c r="I82" s="306" t="s">
        <v>407</v>
      </c>
      <c r="J82" s="10">
        <v>515</v>
      </c>
      <c r="K82" s="10">
        <v>583</v>
      </c>
      <c r="L82" s="307">
        <f t="shared" si="52"/>
        <v>36.785714285714285</v>
      </c>
      <c r="M82" s="307">
        <f t="shared" si="52"/>
        <v>41.642857142857146</v>
      </c>
      <c r="N82" s="307">
        <f t="shared" si="53"/>
        <v>-4.8571428571428612</v>
      </c>
      <c r="O82" s="308"/>
      <c r="P82" s="309"/>
      <c r="Q82" s="306" t="s">
        <v>407</v>
      </c>
      <c r="R82" s="10">
        <v>600</v>
      </c>
      <c r="S82" s="10">
        <v>622</v>
      </c>
      <c r="T82" s="307">
        <f t="shared" si="54"/>
        <v>42.857142857142854</v>
      </c>
      <c r="U82" s="307">
        <f t="shared" si="54"/>
        <v>44.428571428571431</v>
      </c>
      <c r="V82" s="307">
        <f t="shared" si="55"/>
        <v>-1.5714285714285765</v>
      </c>
      <c r="W82" s="308"/>
      <c r="X82" s="309"/>
      <c r="Y82" s="306" t="s">
        <v>407</v>
      </c>
      <c r="Z82" s="10">
        <v>588</v>
      </c>
      <c r="AA82" s="10">
        <v>586</v>
      </c>
      <c r="AB82" s="307">
        <f t="shared" si="56"/>
        <v>42</v>
      </c>
      <c r="AC82" s="307">
        <f t="shared" si="56"/>
        <v>41.857142857142854</v>
      </c>
      <c r="AD82" s="307">
        <f t="shared" si="57"/>
        <v>0.1428571428571459</v>
      </c>
      <c r="AE82" s="308"/>
      <c r="AF82" s="309"/>
      <c r="AG82" s="306" t="s">
        <v>407</v>
      </c>
      <c r="AH82" s="10">
        <v>593</v>
      </c>
      <c r="AI82" s="10">
        <v>547</v>
      </c>
      <c r="AJ82" s="307">
        <f t="shared" si="58"/>
        <v>42.357142857142854</v>
      </c>
      <c r="AK82" s="307">
        <f t="shared" si="58"/>
        <v>39.071428571428569</v>
      </c>
      <c r="AL82" s="307">
        <f t="shared" si="59"/>
        <v>3.2857142857142847</v>
      </c>
      <c r="AM82" s="308"/>
      <c r="AN82" s="309"/>
      <c r="AP82" s="301"/>
      <c r="AQ82" s="301"/>
    </row>
    <row r="83" spans="1:45" s="12" customFormat="1" ht="8.25" x14ac:dyDescent="0.15">
      <c r="A83" s="306" t="s">
        <v>360</v>
      </c>
      <c r="B83" s="136">
        <v>673</v>
      </c>
      <c r="C83" s="10">
        <v>615</v>
      </c>
      <c r="D83" s="307">
        <f t="shared" si="50"/>
        <v>48.071428571428569</v>
      </c>
      <c r="E83" s="307">
        <f t="shared" si="50"/>
        <v>43.928571428571431</v>
      </c>
      <c r="F83" s="307">
        <f t="shared" si="51"/>
        <v>4.1428571428571388</v>
      </c>
      <c r="G83" s="311"/>
      <c r="H83" s="309"/>
      <c r="I83" s="306" t="s">
        <v>360</v>
      </c>
      <c r="J83" s="10">
        <v>498</v>
      </c>
      <c r="K83" s="10">
        <v>584</v>
      </c>
      <c r="L83" s="307">
        <f t="shared" si="52"/>
        <v>35.571428571428569</v>
      </c>
      <c r="M83" s="307">
        <f t="shared" si="52"/>
        <v>41.714285714285715</v>
      </c>
      <c r="N83" s="307">
        <f t="shared" si="53"/>
        <v>-6.1428571428571459</v>
      </c>
      <c r="O83" s="308"/>
      <c r="P83" s="309"/>
      <c r="Q83" s="306" t="s">
        <v>360</v>
      </c>
      <c r="R83" s="10">
        <v>625</v>
      </c>
      <c r="S83" s="136">
        <v>706</v>
      </c>
      <c r="T83" s="307">
        <f t="shared" si="54"/>
        <v>44.642857142857146</v>
      </c>
      <c r="U83" s="307">
        <f t="shared" si="54"/>
        <v>50.428571428571431</v>
      </c>
      <c r="V83" s="307">
        <f t="shared" si="55"/>
        <v>-5.7857142857142847</v>
      </c>
      <c r="W83" s="308"/>
      <c r="X83" s="309"/>
      <c r="Y83" s="306" t="s">
        <v>360</v>
      </c>
      <c r="Z83" s="10">
        <v>525</v>
      </c>
      <c r="AA83" s="136">
        <v>629</v>
      </c>
      <c r="AB83" s="307">
        <f t="shared" si="56"/>
        <v>37.5</v>
      </c>
      <c r="AC83" s="307">
        <f t="shared" si="56"/>
        <v>44.928571428571431</v>
      </c>
      <c r="AD83" s="310">
        <f t="shared" si="57"/>
        <v>-7.4285714285714306</v>
      </c>
      <c r="AE83" s="308"/>
      <c r="AF83" s="309"/>
      <c r="AG83" s="306" t="s">
        <v>360</v>
      </c>
      <c r="AH83" s="10">
        <v>602</v>
      </c>
      <c r="AI83" s="10">
        <v>606</v>
      </c>
      <c r="AJ83" s="307">
        <f t="shared" si="58"/>
        <v>43</v>
      </c>
      <c r="AK83" s="307">
        <f t="shared" si="58"/>
        <v>43.285714285714285</v>
      </c>
      <c r="AL83" s="307">
        <f t="shared" si="59"/>
        <v>-0.2857142857142847</v>
      </c>
      <c r="AM83" s="308"/>
      <c r="AN83" s="309"/>
      <c r="AP83" s="301"/>
      <c r="AQ83" s="301"/>
    </row>
    <row r="84" spans="1:45" s="12" customFormat="1" ht="8.25" x14ac:dyDescent="0.15">
      <c r="A84" s="306" t="s">
        <v>382</v>
      </c>
      <c r="B84" s="10">
        <v>590</v>
      </c>
      <c r="C84" s="10">
        <v>585</v>
      </c>
      <c r="D84" s="307">
        <f t="shared" si="50"/>
        <v>42.142857142857146</v>
      </c>
      <c r="E84" s="307">
        <f t="shared" si="50"/>
        <v>41.785714285714285</v>
      </c>
      <c r="F84" s="307">
        <f t="shared" si="51"/>
        <v>0.3571428571428612</v>
      </c>
      <c r="G84" s="311"/>
      <c r="H84" s="309"/>
      <c r="I84" s="306" t="s">
        <v>382</v>
      </c>
      <c r="J84" s="10">
        <v>571</v>
      </c>
      <c r="K84" s="10">
        <v>555</v>
      </c>
      <c r="L84" s="307">
        <f t="shared" si="52"/>
        <v>40.785714285714285</v>
      </c>
      <c r="M84" s="307">
        <f t="shared" si="52"/>
        <v>39.642857142857146</v>
      </c>
      <c r="N84" s="307">
        <f t="shared" si="53"/>
        <v>1.1428571428571388</v>
      </c>
      <c r="O84" s="308">
        <v>8.6499999999999994E-2</v>
      </c>
      <c r="P84" s="309"/>
      <c r="Q84" s="306" t="s">
        <v>382</v>
      </c>
      <c r="R84" s="10">
        <v>605</v>
      </c>
      <c r="S84" s="10">
        <v>641</v>
      </c>
      <c r="T84" s="307">
        <f t="shared" si="54"/>
        <v>43.214285714285715</v>
      </c>
      <c r="U84" s="307">
        <f t="shared" si="54"/>
        <v>45.785714285714285</v>
      </c>
      <c r="V84" s="307">
        <f t="shared" si="55"/>
        <v>-2.5714285714285694</v>
      </c>
      <c r="W84" s="308"/>
      <c r="X84" s="309"/>
      <c r="Y84" s="306" t="s">
        <v>382</v>
      </c>
      <c r="Z84" s="10">
        <v>551</v>
      </c>
      <c r="AA84" s="10">
        <v>584</v>
      </c>
      <c r="AB84" s="307">
        <f t="shared" si="56"/>
        <v>39.357142857142854</v>
      </c>
      <c r="AC84" s="307">
        <f t="shared" si="56"/>
        <v>41.714285714285715</v>
      </c>
      <c r="AD84" s="307">
        <f t="shared" si="57"/>
        <v>-2.3571428571428612</v>
      </c>
      <c r="AE84" s="308"/>
      <c r="AF84" s="309"/>
      <c r="AG84" s="306" t="s">
        <v>382</v>
      </c>
      <c r="AH84" s="10">
        <v>671</v>
      </c>
      <c r="AI84" s="136">
        <v>673</v>
      </c>
      <c r="AJ84" s="307">
        <f t="shared" si="58"/>
        <v>47.928571428571431</v>
      </c>
      <c r="AK84" s="307">
        <f t="shared" si="58"/>
        <v>48.071428571428569</v>
      </c>
      <c r="AL84" s="307">
        <f t="shared" si="59"/>
        <v>-0.1428571428571388</v>
      </c>
      <c r="AM84" s="308"/>
      <c r="AN84" s="309"/>
      <c r="AP84" s="301"/>
      <c r="AQ84" s="301"/>
    </row>
    <row r="85" spans="1:45" s="12" customFormat="1" ht="8.25" x14ac:dyDescent="0.15">
      <c r="A85" s="306" t="s">
        <v>390</v>
      </c>
      <c r="B85" s="10">
        <v>614</v>
      </c>
      <c r="C85" s="10">
        <v>612</v>
      </c>
      <c r="D85" s="307">
        <f t="shared" si="50"/>
        <v>43.857142857142854</v>
      </c>
      <c r="E85" s="307">
        <f t="shared" si="50"/>
        <v>43.714285714285715</v>
      </c>
      <c r="F85" s="307">
        <f t="shared" si="51"/>
        <v>0.1428571428571388</v>
      </c>
      <c r="G85" s="308"/>
      <c r="H85" s="309"/>
      <c r="I85" s="306" t="s">
        <v>390</v>
      </c>
      <c r="J85" s="136">
        <v>443</v>
      </c>
      <c r="K85" s="10">
        <v>551</v>
      </c>
      <c r="L85" s="307">
        <f t="shared" si="52"/>
        <v>31.642857142857142</v>
      </c>
      <c r="M85" s="307">
        <f t="shared" si="52"/>
        <v>39.357142857142854</v>
      </c>
      <c r="N85" s="310">
        <f t="shared" si="53"/>
        <v>-7.7142857142857117</v>
      </c>
      <c r="O85" s="308"/>
      <c r="P85" s="309"/>
      <c r="Q85" s="306" t="s">
        <v>390</v>
      </c>
      <c r="R85" s="10">
        <v>697</v>
      </c>
      <c r="S85" s="10">
        <v>646</v>
      </c>
      <c r="T85" s="307">
        <f t="shared" si="54"/>
        <v>49.785714285714285</v>
      </c>
      <c r="U85" s="307">
        <f t="shared" si="54"/>
        <v>46.142857142857146</v>
      </c>
      <c r="V85" s="307">
        <f t="shared" si="55"/>
        <v>3.6428571428571388</v>
      </c>
      <c r="W85" s="308"/>
      <c r="X85" s="309"/>
      <c r="Y85" s="306" t="s">
        <v>390</v>
      </c>
      <c r="Z85" s="136">
        <v>646</v>
      </c>
      <c r="AA85" s="10">
        <v>562</v>
      </c>
      <c r="AB85" s="307">
        <f t="shared" si="56"/>
        <v>46.142857142857146</v>
      </c>
      <c r="AC85" s="307">
        <f t="shared" si="56"/>
        <v>40.142857142857146</v>
      </c>
      <c r="AD85" s="307">
        <f t="shared" si="57"/>
        <v>6</v>
      </c>
      <c r="AE85" s="308"/>
      <c r="AF85" s="309"/>
      <c r="AG85" s="306" t="s">
        <v>390</v>
      </c>
      <c r="AH85" s="10">
        <v>512</v>
      </c>
      <c r="AI85" s="10">
        <v>628</v>
      </c>
      <c r="AJ85" s="307">
        <f t="shared" si="58"/>
        <v>36.571428571428569</v>
      </c>
      <c r="AK85" s="307">
        <f t="shared" si="58"/>
        <v>44.857142857142854</v>
      </c>
      <c r="AL85" s="307">
        <f t="shared" si="59"/>
        <v>-8.2857142857142847</v>
      </c>
      <c r="AM85" s="308"/>
      <c r="AN85" s="309"/>
      <c r="AP85" s="301"/>
      <c r="AQ85" s="301"/>
    </row>
    <row r="86" spans="1:45" s="12" customFormat="1" ht="8.25" x14ac:dyDescent="0.15">
      <c r="A86" s="306" t="s">
        <v>370</v>
      </c>
      <c r="B86" s="10">
        <v>613</v>
      </c>
      <c r="C86" s="10">
        <v>591</v>
      </c>
      <c r="D86" s="307">
        <f t="shared" si="50"/>
        <v>43.785714285714285</v>
      </c>
      <c r="E86" s="307">
        <f t="shared" si="50"/>
        <v>42.214285714285715</v>
      </c>
      <c r="F86" s="307">
        <f t="shared" si="51"/>
        <v>1.5714285714285694</v>
      </c>
      <c r="G86" s="308"/>
      <c r="H86" s="309"/>
      <c r="I86" s="306" t="s">
        <v>370</v>
      </c>
      <c r="J86" s="10">
        <v>464</v>
      </c>
      <c r="K86" s="10">
        <v>531</v>
      </c>
      <c r="L86" s="307">
        <f t="shared" si="52"/>
        <v>33.142857142857146</v>
      </c>
      <c r="M86" s="307">
        <f t="shared" si="52"/>
        <v>37.928571428571431</v>
      </c>
      <c r="N86" s="307">
        <f t="shared" si="53"/>
        <v>-4.7857142857142847</v>
      </c>
      <c r="O86" s="308"/>
      <c r="P86" s="309"/>
      <c r="Q86" s="306" t="s">
        <v>370</v>
      </c>
      <c r="R86" s="10">
        <v>593</v>
      </c>
      <c r="S86" s="10">
        <v>646</v>
      </c>
      <c r="T86" s="307">
        <f t="shared" si="54"/>
        <v>42.357142857142854</v>
      </c>
      <c r="U86" s="307">
        <f t="shared" si="54"/>
        <v>46.142857142857146</v>
      </c>
      <c r="V86" s="307">
        <f t="shared" si="55"/>
        <v>-3.7857142857142918</v>
      </c>
      <c r="W86" s="308"/>
      <c r="X86" s="309"/>
      <c r="Y86" s="306" t="s">
        <v>370</v>
      </c>
      <c r="Z86" s="136">
        <v>520</v>
      </c>
      <c r="AA86" s="10">
        <v>622</v>
      </c>
      <c r="AB86" s="307">
        <f t="shared" si="56"/>
        <v>37.142857142857146</v>
      </c>
      <c r="AC86" s="307">
        <f t="shared" si="56"/>
        <v>44.428571428571431</v>
      </c>
      <c r="AD86" s="307">
        <f t="shared" si="57"/>
        <v>-7.2857142857142847</v>
      </c>
      <c r="AE86" s="308"/>
      <c r="AF86" s="309"/>
      <c r="AG86" s="306" t="s">
        <v>370</v>
      </c>
      <c r="AH86" s="10">
        <v>634</v>
      </c>
      <c r="AI86" s="10">
        <v>605</v>
      </c>
      <c r="AJ86" s="307">
        <f t="shared" si="58"/>
        <v>45.285714285714285</v>
      </c>
      <c r="AK86" s="307">
        <f t="shared" si="58"/>
        <v>43.214285714285715</v>
      </c>
      <c r="AL86" s="307">
        <f t="shared" si="59"/>
        <v>2.0714285714285694</v>
      </c>
      <c r="AM86" s="308"/>
      <c r="AN86" s="309"/>
      <c r="AP86" s="301"/>
      <c r="AQ86" s="301"/>
    </row>
    <row r="87" spans="1:45" s="12" customFormat="1" ht="8.25" x14ac:dyDescent="0.15">
      <c r="A87" s="306" t="s">
        <v>393</v>
      </c>
      <c r="B87" s="136">
        <v>501</v>
      </c>
      <c r="C87" s="136">
        <v>659</v>
      </c>
      <c r="D87" s="307">
        <f t="shared" si="50"/>
        <v>35.785714285714285</v>
      </c>
      <c r="E87" s="307">
        <f t="shared" si="50"/>
        <v>47.071428571428569</v>
      </c>
      <c r="F87" s="310">
        <f t="shared" si="51"/>
        <v>-11.285714285714285</v>
      </c>
      <c r="G87" s="308"/>
      <c r="H87" s="309"/>
      <c r="I87" s="306" t="s">
        <v>393</v>
      </c>
      <c r="J87" s="10">
        <v>493</v>
      </c>
      <c r="K87" s="10">
        <v>537</v>
      </c>
      <c r="L87" s="307">
        <f t="shared" si="52"/>
        <v>35.214285714285715</v>
      </c>
      <c r="M87" s="307">
        <f t="shared" si="52"/>
        <v>38.357142857142854</v>
      </c>
      <c r="N87" s="307">
        <f t="shared" si="53"/>
        <v>-3.1428571428571388</v>
      </c>
      <c r="O87" s="308"/>
      <c r="P87" s="309"/>
      <c r="Q87" s="306" t="s">
        <v>393</v>
      </c>
      <c r="R87" s="10">
        <v>525</v>
      </c>
      <c r="S87" s="10">
        <v>583</v>
      </c>
      <c r="T87" s="307">
        <f t="shared" si="54"/>
        <v>37.5</v>
      </c>
      <c r="U87" s="307">
        <f t="shared" si="54"/>
        <v>41.642857142857146</v>
      </c>
      <c r="V87" s="307">
        <f t="shared" si="55"/>
        <v>-4.1428571428571459</v>
      </c>
      <c r="W87" s="308"/>
      <c r="X87" s="309"/>
      <c r="Y87" s="306" t="s">
        <v>393</v>
      </c>
      <c r="Z87" s="10">
        <v>639</v>
      </c>
      <c r="AA87" s="10">
        <v>587</v>
      </c>
      <c r="AB87" s="307">
        <f t="shared" si="56"/>
        <v>45.642857142857146</v>
      </c>
      <c r="AC87" s="307">
        <f t="shared" si="56"/>
        <v>41.928571428571431</v>
      </c>
      <c r="AD87" s="307">
        <f t="shared" si="57"/>
        <v>3.7142857142857153</v>
      </c>
      <c r="AE87" s="308"/>
      <c r="AF87" s="309"/>
      <c r="AG87" s="306" t="s">
        <v>393</v>
      </c>
      <c r="AH87" s="10">
        <v>527</v>
      </c>
      <c r="AI87" s="10">
        <v>639</v>
      </c>
      <c r="AJ87" s="307">
        <f t="shared" si="58"/>
        <v>37.642857142857146</v>
      </c>
      <c r="AK87" s="307">
        <f t="shared" si="58"/>
        <v>45.642857142857146</v>
      </c>
      <c r="AL87" s="307">
        <f t="shared" si="59"/>
        <v>-8</v>
      </c>
      <c r="AM87" s="308"/>
      <c r="AN87" s="309"/>
      <c r="AP87" s="301"/>
      <c r="AQ87" s="301"/>
    </row>
    <row r="88" spans="1:45" s="12" customFormat="1" ht="8.25" x14ac:dyDescent="0.15">
      <c r="A88" s="306" t="s">
        <v>397</v>
      </c>
      <c r="B88" s="10">
        <v>626</v>
      </c>
      <c r="C88" s="10">
        <v>601</v>
      </c>
      <c r="D88" s="307">
        <f t="shared" si="50"/>
        <v>44.714285714285715</v>
      </c>
      <c r="E88" s="307">
        <f t="shared" si="50"/>
        <v>42.928571428571431</v>
      </c>
      <c r="F88" s="307">
        <f t="shared" si="51"/>
        <v>1.7857142857142847</v>
      </c>
      <c r="G88" s="308"/>
      <c r="H88" s="309"/>
      <c r="I88" s="306" t="s">
        <v>397</v>
      </c>
      <c r="J88" s="10">
        <v>635</v>
      </c>
      <c r="K88" s="10">
        <v>523</v>
      </c>
      <c r="L88" s="307">
        <f t="shared" si="52"/>
        <v>45.357142857142854</v>
      </c>
      <c r="M88" s="307">
        <f t="shared" si="52"/>
        <v>37.357142857142854</v>
      </c>
      <c r="N88" s="307">
        <f t="shared" si="53"/>
        <v>8</v>
      </c>
      <c r="O88" s="308"/>
      <c r="P88" s="309"/>
      <c r="Q88" s="306" t="s">
        <v>397</v>
      </c>
      <c r="R88" s="136">
        <v>735</v>
      </c>
      <c r="S88" s="10">
        <v>602</v>
      </c>
      <c r="T88" s="307">
        <f t="shared" si="54"/>
        <v>52.5</v>
      </c>
      <c r="U88" s="307">
        <f t="shared" si="54"/>
        <v>43</v>
      </c>
      <c r="V88" s="307">
        <f t="shared" si="55"/>
        <v>9.5</v>
      </c>
      <c r="W88" s="308"/>
      <c r="X88" s="309"/>
      <c r="Y88" s="306" t="s">
        <v>387</v>
      </c>
      <c r="Z88" s="10">
        <v>617</v>
      </c>
      <c r="AA88" s="10">
        <v>579</v>
      </c>
      <c r="AB88" s="307">
        <f t="shared" si="56"/>
        <v>44.071428571428569</v>
      </c>
      <c r="AC88" s="307">
        <f t="shared" si="56"/>
        <v>41.357142857142854</v>
      </c>
      <c r="AD88" s="307">
        <f t="shared" si="57"/>
        <v>2.7142857142857153</v>
      </c>
      <c r="AE88" s="308"/>
      <c r="AF88" s="309"/>
      <c r="AG88" s="306" t="s">
        <v>387</v>
      </c>
      <c r="AH88" s="10">
        <v>607</v>
      </c>
      <c r="AI88" s="10">
        <v>636</v>
      </c>
      <c r="AJ88" s="307">
        <f t="shared" si="58"/>
        <v>43.357142857142854</v>
      </c>
      <c r="AK88" s="307">
        <f t="shared" si="58"/>
        <v>45.428571428571431</v>
      </c>
      <c r="AL88" s="307">
        <f t="shared" si="59"/>
        <v>-2.0714285714285765</v>
      </c>
      <c r="AM88" s="308"/>
      <c r="AN88" s="309"/>
      <c r="AP88" s="301"/>
      <c r="AQ88" s="301"/>
    </row>
    <row r="89" spans="1:45" s="12" customFormat="1" ht="8.25" x14ac:dyDescent="0.15">
      <c r="A89" s="306" t="s">
        <v>363</v>
      </c>
      <c r="B89" s="10">
        <v>567</v>
      </c>
      <c r="C89" s="10">
        <v>593</v>
      </c>
      <c r="D89" s="307">
        <f t="shared" si="50"/>
        <v>40.5</v>
      </c>
      <c r="E89" s="307">
        <f t="shared" si="50"/>
        <v>42.357142857142854</v>
      </c>
      <c r="F89" s="307">
        <f>D89-E89</f>
        <v>-1.8571428571428541</v>
      </c>
      <c r="G89" s="308"/>
      <c r="H89" s="309"/>
      <c r="I89" s="306" t="s">
        <v>363</v>
      </c>
      <c r="J89" s="136">
        <v>645</v>
      </c>
      <c r="K89" s="10">
        <v>517</v>
      </c>
      <c r="L89" s="307">
        <f t="shared" si="52"/>
        <v>46.071428571428569</v>
      </c>
      <c r="M89" s="307">
        <f t="shared" si="52"/>
        <v>36.928571428571431</v>
      </c>
      <c r="N89" s="310">
        <f t="shared" si="53"/>
        <v>9.1428571428571388</v>
      </c>
      <c r="O89" s="308"/>
      <c r="P89" s="309"/>
      <c r="Q89" s="306" t="s">
        <v>363</v>
      </c>
      <c r="R89" s="10">
        <v>559</v>
      </c>
      <c r="S89" s="10">
        <v>604</v>
      </c>
      <c r="T89" s="307">
        <f t="shared" si="54"/>
        <v>39.928571428571431</v>
      </c>
      <c r="U89" s="307">
        <f t="shared" si="54"/>
        <v>43.142857142857146</v>
      </c>
      <c r="V89" s="307">
        <f t="shared" si="55"/>
        <v>-3.2142857142857153</v>
      </c>
      <c r="W89" s="308"/>
      <c r="X89" s="309"/>
      <c r="Y89" s="306" t="s">
        <v>363</v>
      </c>
      <c r="Z89" s="10">
        <v>636</v>
      </c>
      <c r="AA89" s="10">
        <v>572</v>
      </c>
      <c r="AB89" s="307">
        <f t="shared" si="56"/>
        <v>45.428571428571431</v>
      </c>
      <c r="AC89" s="307">
        <f t="shared" si="56"/>
        <v>40.857142857142854</v>
      </c>
      <c r="AD89" s="307">
        <f t="shared" si="57"/>
        <v>4.5714285714285765</v>
      </c>
      <c r="AE89" s="308"/>
      <c r="AF89" s="309"/>
      <c r="AG89" s="306" t="s">
        <v>363</v>
      </c>
      <c r="AH89" s="10">
        <v>744</v>
      </c>
      <c r="AI89" s="10">
        <v>569</v>
      </c>
      <c r="AJ89" s="307">
        <f t="shared" si="58"/>
        <v>53.142857142857146</v>
      </c>
      <c r="AK89" s="307">
        <f t="shared" si="58"/>
        <v>40.642857142857146</v>
      </c>
      <c r="AL89" s="307">
        <f t="shared" si="59"/>
        <v>12.5</v>
      </c>
      <c r="AM89" s="308">
        <v>0.1021</v>
      </c>
      <c r="AN89" s="309"/>
      <c r="AP89" s="301"/>
      <c r="AQ89" s="301"/>
    </row>
    <row r="90" spans="1:45" s="12" customFormat="1" ht="8.25" x14ac:dyDescent="0.15">
      <c r="A90" s="309"/>
      <c r="B90" s="313">
        <f>SUM(B78:B89)</f>
        <v>7025</v>
      </c>
      <c r="C90" s="313">
        <f>SUM(C78:C89)</f>
        <v>7025</v>
      </c>
      <c r="D90" s="314"/>
      <c r="E90" s="314"/>
      <c r="F90" s="313"/>
      <c r="G90" s="315"/>
      <c r="H90" s="309"/>
      <c r="I90" s="309"/>
      <c r="J90" s="313">
        <f>SUM(J78:J89)</f>
        <v>6596</v>
      </c>
      <c r="K90" s="313">
        <f>SUM(K78:K89)</f>
        <v>6596</v>
      </c>
      <c r="L90" s="314"/>
      <c r="M90" s="314"/>
      <c r="N90" s="313"/>
      <c r="O90" s="315"/>
      <c r="P90" s="309"/>
      <c r="Q90" s="309"/>
      <c r="R90" s="319">
        <f>SUM(R78:R89)</f>
        <v>7517</v>
      </c>
      <c r="S90" s="319">
        <f>SUM(S78:S89)</f>
        <v>7517</v>
      </c>
      <c r="T90" s="314"/>
      <c r="U90" s="314"/>
      <c r="V90" s="313"/>
      <c r="W90" s="315"/>
      <c r="X90" s="309"/>
      <c r="Y90" s="309"/>
      <c r="Z90" s="313">
        <f>SUM(Z78:Z89)</f>
        <v>6962</v>
      </c>
      <c r="AA90" s="313">
        <f>SUM(AA78:AA89)</f>
        <v>6962</v>
      </c>
      <c r="AB90" s="314"/>
      <c r="AC90" s="314"/>
      <c r="AD90" s="313"/>
      <c r="AE90" s="315"/>
      <c r="AF90" s="309"/>
      <c r="AG90" s="309"/>
      <c r="AH90" s="313">
        <f>SUM(AH78:AH89)</f>
        <v>7285</v>
      </c>
      <c r="AI90" s="313">
        <f>SUM(AI78:AI89)</f>
        <v>7285</v>
      </c>
      <c r="AJ90" s="314"/>
      <c r="AK90" s="314"/>
      <c r="AL90" s="313"/>
      <c r="AM90" s="315"/>
      <c r="AN90" s="309"/>
      <c r="AP90" s="301"/>
      <c r="AQ90" s="301"/>
    </row>
    <row r="91" spans="1:45" s="12" customFormat="1" x14ac:dyDescent="0.2">
      <c r="A91" s="435" t="s">
        <v>344</v>
      </c>
      <c r="B91" s="435"/>
      <c r="C91" s="435"/>
      <c r="D91" s="435"/>
      <c r="E91" s="435"/>
      <c r="F91" s="435"/>
      <c r="G91" s="299"/>
      <c r="H91" s="309"/>
      <c r="I91" s="435" t="s">
        <v>956</v>
      </c>
      <c r="J91" s="435"/>
      <c r="K91" s="435"/>
      <c r="L91" s="435"/>
      <c r="M91" s="435"/>
      <c r="N91" s="435"/>
      <c r="O91" s="299"/>
      <c r="P91" s="309"/>
      <c r="Q91" s="435" t="s">
        <v>1278</v>
      </c>
      <c r="R91" s="435"/>
      <c r="S91" s="435"/>
      <c r="T91" s="435"/>
      <c r="U91" s="435"/>
      <c r="V91" s="435"/>
      <c r="W91" s="299"/>
      <c r="X91" s="309"/>
      <c r="Y91" s="435" t="s">
        <v>1298</v>
      </c>
      <c r="Z91" s="435"/>
      <c r="AA91" s="435"/>
      <c r="AB91" s="435"/>
      <c r="AC91" s="435"/>
      <c r="AD91" s="435"/>
      <c r="AE91" s="299"/>
      <c r="AF91" s="309"/>
      <c r="AG91" s="435" t="s">
        <v>1299</v>
      </c>
      <c r="AH91" s="435"/>
      <c r="AI91" s="435"/>
      <c r="AJ91" s="435"/>
      <c r="AK91" s="435"/>
      <c r="AL91" s="435"/>
      <c r="AM91" s="299"/>
      <c r="AN91" s="309"/>
      <c r="AP91" s="301"/>
      <c r="AQ91" s="301"/>
      <c r="AR91" s="316"/>
      <c r="AS91" s="316"/>
    </row>
    <row r="92" spans="1:45" s="316" customFormat="1" ht="8.25" x14ac:dyDescent="0.15">
      <c r="A92" s="302"/>
      <c r="B92" s="302" t="s">
        <v>1282</v>
      </c>
      <c r="C92" s="302" t="s">
        <v>1283</v>
      </c>
      <c r="D92" s="303" t="s">
        <v>1284</v>
      </c>
      <c r="E92" s="303" t="s">
        <v>1285</v>
      </c>
      <c r="F92" s="302" t="s">
        <v>1286</v>
      </c>
      <c r="G92" s="304"/>
      <c r="H92" s="317"/>
      <c r="I92" s="302"/>
      <c r="J92" s="302" t="s">
        <v>1282</v>
      </c>
      <c r="K92" s="302" t="s">
        <v>1283</v>
      </c>
      <c r="L92" s="303" t="s">
        <v>1284</v>
      </c>
      <c r="M92" s="303" t="s">
        <v>1285</v>
      </c>
      <c r="N92" s="302" t="s">
        <v>1286</v>
      </c>
      <c r="O92" s="304"/>
      <c r="P92" s="317"/>
      <c r="Q92" s="302"/>
      <c r="R92" s="302" t="s">
        <v>1282</v>
      </c>
      <c r="S92" s="302" t="s">
        <v>1283</v>
      </c>
      <c r="T92" s="303" t="s">
        <v>1284</v>
      </c>
      <c r="U92" s="303" t="s">
        <v>1285</v>
      </c>
      <c r="V92" s="302" t="s">
        <v>1286</v>
      </c>
      <c r="W92" s="304"/>
      <c r="X92" s="317"/>
      <c r="Y92" s="302"/>
      <c r="Z92" s="302" t="s">
        <v>1282</v>
      </c>
      <c r="AA92" s="302" t="s">
        <v>1283</v>
      </c>
      <c r="AB92" s="303" t="s">
        <v>1284</v>
      </c>
      <c r="AC92" s="303" t="s">
        <v>1285</v>
      </c>
      <c r="AD92" s="302" t="s">
        <v>1286</v>
      </c>
      <c r="AE92" s="304"/>
      <c r="AF92" s="317"/>
      <c r="AG92" s="302"/>
      <c r="AH92" s="302" t="s">
        <v>1282</v>
      </c>
      <c r="AI92" s="302" t="s">
        <v>1283</v>
      </c>
      <c r="AJ92" s="303" t="s">
        <v>1284</v>
      </c>
      <c r="AK92" s="303" t="s">
        <v>1285</v>
      </c>
      <c r="AL92" s="302" t="s">
        <v>1286</v>
      </c>
      <c r="AM92" s="304"/>
      <c r="AN92" s="317"/>
      <c r="AO92" s="12"/>
      <c r="AP92" s="301"/>
      <c r="AQ92" s="301"/>
      <c r="AR92" s="12"/>
      <c r="AS92" s="12"/>
    </row>
    <row r="93" spans="1:45" s="12" customFormat="1" ht="8.25" x14ac:dyDescent="0.15">
      <c r="A93" s="306" t="s">
        <v>658</v>
      </c>
      <c r="B93" s="10">
        <v>588</v>
      </c>
      <c r="C93" s="10">
        <v>617</v>
      </c>
      <c r="D93" s="307">
        <f>B93/14</f>
        <v>42</v>
      </c>
      <c r="E93" s="307">
        <f>C93/14</f>
        <v>44.071428571428569</v>
      </c>
      <c r="F93" s="307">
        <f>D93-E93</f>
        <v>-2.0714285714285694</v>
      </c>
      <c r="G93" s="308"/>
      <c r="H93" s="309"/>
      <c r="I93" s="306" t="s">
        <v>658</v>
      </c>
      <c r="J93" s="10">
        <v>575</v>
      </c>
      <c r="K93" s="10">
        <v>619</v>
      </c>
      <c r="L93" s="307">
        <f>J93/14</f>
        <v>41.071428571428569</v>
      </c>
      <c r="M93" s="307">
        <f>K93/14</f>
        <v>44.214285714285715</v>
      </c>
      <c r="N93" s="307">
        <f>L93-M93</f>
        <v>-3.1428571428571459</v>
      </c>
      <c r="O93" s="308"/>
      <c r="P93" s="309"/>
      <c r="Q93" s="306" t="s">
        <v>658</v>
      </c>
      <c r="R93" s="10">
        <v>521</v>
      </c>
      <c r="S93" s="10">
        <v>548</v>
      </c>
      <c r="T93" s="307">
        <f>R93/14</f>
        <v>37.214285714285715</v>
      </c>
      <c r="U93" s="307">
        <f>S93/14</f>
        <v>39.142857142857146</v>
      </c>
      <c r="V93" s="307">
        <f>T93-U93</f>
        <v>-1.9285714285714306</v>
      </c>
      <c r="W93" s="308"/>
      <c r="X93" s="309"/>
      <c r="Y93" s="306" t="s">
        <v>658</v>
      </c>
      <c r="Z93" s="136">
        <v>729</v>
      </c>
      <c r="AA93" s="10">
        <v>586</v>
      </c>
      <c r="AB93" s="307">
        <f>Z93/14</f>
        <v>52.071428571428569</v>
      </c>
      <c r="AC93" s="307">
        <f>AA93/14</f>
        <v>41.857142857142854</v>
      </c>
      <c r="AD93" s="310">
        <f>AB93-AC93</f>
        <v>10.214285714285715</v>
      </c>
      <c r="AE93" s="308"/>
      <c r="AF93" s="309"/>
      <c r="AG93" s="306"/>
      <c r="AH93" s="10"/>
      <c r="AI93" s="10"/>
      <c r="AJ93" s="307"/>
      <c r="AK93" s="307"/>
      <c r="AL93" s="307"/>
      <c r="AM93" s="308"/>
      <c r="AN93" s="309"/>
      <c r="AP93" s="301"/>
      <c r="AQ93" s="301"/>
    </row>
    <row r="94" spans="1:45" s="12" customFormat="1" ht="8.25" x14ac:dyDescent="0.15">
      <c r="A94" s="306" t="s">
        <v>378</v>
      </c>
      <c r="B94" s="10">
        <v>548</v>
      </c>
      <c r="C94" s="10">
        <v>613</v>
      </c>
      <c r="D94" s="307">
        <f t="shared" ref="D94:E104" si="60">B94/14</f>
        <v>39.142857142857146</v>
      </c>
      <c r="E94" s="307">
        <f t="shared" si="60"/>
        <v>43.785714285714285</v>
      </c>
      <c r="F94" s="307">
        <f t="shared" ref="F94:F104" si="61">D94-E94</f>
        <v>-4.6428571428571388</v>
      </c>
      <c r="G94" s="308"/>
      <c r="H94" s="309"/>
      <c r="I94" s="306" t="s">
        <v>378</v>
      </c>
      <c r="J94" s="10">
        <v>554</v>
      </c>
      <c r="K94" s="10">
        <v>554</v>
      </c>
      <c r="L94" s="307">
        <f t="shared" ref="L94:L104" si="62">J94/14</f>
        <v>39.571428571428569</v>
      </c>
      <c r="M94" s="307">
        <f t="shared" ref="M94:M104" si="63">K94/14</f>
        <v>39.571428571428569</v>
      </c>
      <c r="N94" s="307">
        <f t="shared" ref="N94:N104" si="64">L94-M94</f>
        <v>0</v>
      </c>
      <c r="O94" s="308"/>
      <c r="P94" s="309"/>
      <c r="Q94" s="306" t="s">
        <v>378</v>
      </c>
      <c r="R94" s="10">
        <v>617</v>
      </c>
      <c r="S94" s="10">
        <v>566</v>
      </c>
      <c r="T94" s="307">
        <f t="shared" ref="T94:T104" si="65">R94/14</f>
        <v>44.071428571428569</v>
      </c>
      <c r="U94" s="307">
        <f t="shared" ref="U94:U103" si="66">S94/14</f>
        <v>40.428571428571431</v>
      </c>
      <c r="V94" s="307">
        <f t="shared" ref="V94:V104" si="67">T94-U94</f>
        <v>3.6428571428571388</v>
      </c>
      <c r="W94" s="308"/>
      <c r="X94" s="309"/>
      <c r="Y94" s="306" t="s">
        <v>378</v>
      </c>
      <c r="Z94" s="10">
        <v>687</v>
      </c>
      <c r="AA94" s="10">
        <v>603</v>
      </c>
      <c r="AB94" s="307">
        <f t="shared" ref="AB94:AB104" si="68">Z94/14</f>
        <v>49.071428571428569</v>
      </c>
      <c r="AC94" s="307">
        <f t="shared" ref="AC94:AC104" si="69">AA94/14</f>
        <v>43.071428571428569</v>
      </c>
      <c r="AD94" s="307">
        <f t="shared" ref="AD94:AD104" si="70">AB94-AC94</f>
        <v>6</v>
      </c>
      <c r="AE94" s="308"/>
      <c r="AF94" s="309"/>
      <c r="AG94" s="306"/>
      <c r="AH94" s="10"/>
      <c r="AI94" s="10"/>
      <c r="AJ94" s="307"/>
      <c r="AK94" s="307"/>
      <c r="AL94" s="307"/>
      <c r="AM94" s="308"/>
      <c r="AN94" s="309"/>
      <c r="AP94" s="301"/>
      <c r="AQ94" s="301"/>
    </row>
    <row r="95" spans="1:45" s="12" customFormat="1" ht="8.25" x14ac:dyDescent="0.15">
      <c r="A95" s="306" t="s">
        <v>392</v>
      </c>
      <c r="B95" s="10">
        <v>554</v>
      </c>
      <c r="C95" s="10">
        <v>610</v>
      </c>
      <c r="D95" s="307">
        <f t="shared" si="60"/>
        <v>39.571428571428569</v>
      </c>
      <c r="E95" s="307">
        <f t="shared" si="60"/>
        <v>43.571428571428569</v>
      </c>
      <c r="F95" s="307">
        <f t="shared" si="61"/>
        <v>-4</v>
      </c>
      <c r="G95" s="308"/>
      <c r="H95" s="309"/>
      <c r="I95" s="306" t="s">
        <v>392</v>
      </c>
      <c r="J95" s="10">
        <v>651</v>
      </c>
      <c r="K95" s="10">
        <v>627</v>
      </c>
      <c r="L95" s="307">
        <f t="shared" si="62"/>
        <v>46.5</v>
      </c>
      <c r="M95" s="307">
        <f t="shared" si="63"/>
        <v>44.785714285714285</v>
      </c>
      <c r="N95" s="307">
        <f t="shared" si="64"/>
        <v>1.7142857142857153</v>
      </c>
      <c r="O95" s="308"/>
      <c r="P95" s="309"/>
      <c r="Q95" s="306" t="s">
        <v>392</v>
      </c>
      <c r="R95" s="136">
        <v>487</v>
      </c>
      <c r="S95" s="10">
        <v>631</v>
      </c>
      <c r="T95" s="307">
        <f t="shared" si="65"/>
        <v>34.785714285714285</v>
      </c>
      <c r="U95" s="307">
        <f t="shared" si="66"/>
        <v>45.071428571428569</v>
      </c>
      <c r="V95" s="310">
        <f t="shared" si="67"/>
        <v>-10.285714285714285</v>
      </c>
      <c r="W95" s="308"/>
      <c r="X95" s="309"/>
      <c r="Y95" s="306" t="s">
        <v>392</v>
      </c>
      <c r="Z95" s="10">
        <v>673</v>
      </c>
      <c r="AA95" s="10">
        <v>616</v>
      </c>
      <c r="AB95" s="307">
        <f t="shared" si="68"/>
        <v>48.071428571428569</v>
      </c>
      <c r="AC95" s="307">
        <f t="shared" si="69"/>
        <v>44</v>
      </c>
      <c r="AD95" s="307">
        <f t="shared" si="70"/>
        <v>4.0714285714285694</v>
      </c>
      <c r="AE95" s="308">
        <f>Z95/Z105</f>
        <v>9.3889508928571425E-2</v>
      </c>
      <c r="AF95" s="309"/>
      <c r="AG95" s="306"/>
      <c r="AH95" s="10"/>
      <c r="AI95" s="10"/>
      <c r="AJ95" s="307"/>
      <c r="AK95" s="307"/>
      <c r="AL95" s="307"/>
      <c r="AM95" s="308"/>
      <c r="AN95" s="309"/>
      <c r="AP95" s="301"/>
      <c r="AQ95" s="301"/>
    </row>
    <row r="96" spans="1:45" s="12" customFormat="1" ht="8.25" x14ac:dyDescent="0.15">
      <c r="A96" s="306" t="s">
        <v>385</v>
      </c>
      <c r="B96" s="10">
        <v>577</v>
      </c>
      <c r="C96" s="136">
        <v>552</v>
      </c>
      <c r="D96" s="307">
        <f t="shared" si="60"/>
        <v>41.214285714285715</v>
      </c>
      <c r="E96" s="307">
        <f t="shared" si="60"/>
        <v>39.428571428571431</v>
      </c>
      <c r="F96" s="307">
        <f t="shared" si="61"/>
        <v>1.7857142857142847</v>
      </c>
      <c r="G96" s="308"/>
      <c r="H96" s="309"/>
      <c r="I96" s="306" t="s">
        <v>385</v>
      </c>
      <c r="J96" s="136">
        <v>658</v>
      </c>
      <c r="K96" s="10">
        <v>578</v>
      </c>
      <c r="L96" s="307">
        <f t="shared" si="62"/>
        <v>47</v>
      </c>
      <c r="M96" s="307">
        <f t="shared" si="63"/>
        <v>41.285714285714285</v>
      </c>
      <c r="N96" s="307">
        <f t="shared" si="64"/>
        <v>5.7142857142857153</v>
      </c>
      <c r="O96" s="308"/>
      <c r="P96" s="309"/>
      <c r="Q96" s="306" t="s">
        <v>385</v>
      </c>
      <c r="R96" s="136">
        <v>690</v>
      </c>
      <c r="S96" s="10">
        <v>540</v>
      </c>
      <c r="T96" s="307">
        <f t="shared" si="65"/>
        <v>49.285714285714285</v>
      </c>
      <c r="U96" s="307">
        <f t="shared" si="66"/>
        <v>38.571428571428569</v>
      </c>
      <c r="V96" s="307">
        <f t="shared" si="67"/>
        <v>10.714285714285715</v>
      </c>
      <c r="W96" s="308">
        <f>R96/R105</f>
        <v>9.965337954939342E-2</v>
      </c>
      <c r="X96" s="309"/>
      <c r="Y96" s="306" t="s">
        <v>385</v>
      </c>
      <c r="Z96" s="10">
        <v>678</v>
      </c>
      <c r="AA96" s="136">
        <v>664</v>
      </c>
      <c r="AB96" s="307">
        <f t="shared" si="68"/>
        <v>48.428571428571431</v>
      </c>
      <c r="AC96" s="307">
        <f t="shared" si="69"/>
        <v>47.428571428571431</v>
      </c>
      <c r="AD96" s="307">
        <f t="shared" si="70"/>
        <v>1</v>
      </c>
      <c r="AE96" s="308">
        <f>Z96/Z105</f>
        <v>9.4587053571428575E-2</v>
      </c>
      <c r="AF96" s="309"/>
      <c r="AG96" s="306"/>
      <c r="AH96" s="10"/>
      <c r="AI96" s="10"/>
      <c r="AJ96" s="307"/>
      <c r="AK96" s="307"/>
      <c r="AL96" s="307"/>
      <c r="AM96" s="308"/>
      <c r="AN96" s="309"/>
      <c r="AP96" s="301"/>
      <c r="AQ96" s="301"/>
    </row>
    <row r="97" spans="1:43" s="12" customFormat="1" ht="8.25" x14ac:dyDescent="0.15">
      <c r="A97" s="306" t="s">
        <v>407</v>
      </c>
      <c r="B97" s="10">
        <v>593</v>
      </c>
      <c r="C97" s="10">
        <v>622</v>
      </c>
      <c r="D97" s="307">
        <f t="shared" si="60"/>
        <v>42.357142857142854</v>
      </c>
      <c r="E97" s="307">
        <f t="shared" si="60"/>
        <v>44.428571428571431</v>
      </c>
      <c r="F97" s="307">
        <f t="shared" si="61"/>
        <v>-2.0714285714285765</v>
      </c>
      <c r="G97" s="308"/>
      <c r="H97" s="309"/>
      <c r="I97" s="306" t="s">
        <v>407</v>
      </c>
      <c r="J97" s="10">
        <v>550</v>
      </c>
      <c r="K97" s="10">
        <v>513</v>
      </c>
      <c r="L97" s="307">
        <f t="shared" si="62"/>
        <v>39.285714285714285</v>
      </c>
      <c r="M97" s="307">
        <f t="shared" si="63"/>
        <v>36.642857142857146</v>
      </c>
      <c r="N97" s="307">
        <f t="shared" si="64"/>
        <v>2.6428571428571388</v>
      </c>
      <c r="O97" s="308">
        <f>J97/K105</f>
        <v>7.909117054932413E-2</v>
      </c>
      <c r="P97" s="309"/>
      <c r="Q97" s="306" t="s">
        <v>407</v>
      </c>
      <c r="R97" s="10">
        <v>552</v>
      </c>
      <c r="S97" s="10">
        <v>557</v>
      </c>
      <c r="T97" s="307">
        <f t="shared" si="65"/>
        <v>39.428571428571431</v>
      </c>
      <c r="U97" s="307">
        <f t="shared" si="66"/>
        <v>39.785714285714285</v>
      </c>
      <c r="V97" s="307">
        <f t="shared" si="67"/>
        <v>-0.3571428571428541</v>
      </c>
      <c r="W97" s="308"/>
      <c r="X97" s="309"/>
      <c r="Y97" s="306" t="s">
        <v>407</v>
      </c>
      <c r="Z97" s="10">
        <v>540</v>
      </c>
      <c r="AA97" s="10">
        <v>576</v>
      </c>
      <c r="AB97" s="307">
        <f t="shared" si="68"/>
        <v>38.571428571428569</v>
      </c>
      <c r="AC97" s="307">
        <f t="shared" si="69"/>
        <v>41.142857142857146</v>
      </c>
      <c r="AD97" s="307">
        <f t="shared" si="70"/>
        <v>-2.5714285714285765</v>
      </c>
      <c r="AE97" s="308"/>
      <c r="AF97" s="309"/>
      <c r="AG97" s="306"/>
      <c r="AH97" s="10"/>
      <c r="AI97" s="10"/>
      <c r="AJ97" s="307"/>
      <c r="AK97" s="307"/>
      <c r="AL97" s="307"/>
      <c r="AM97" s="308"/>
      <c r="AN97" s="309"/>
      <c r="AP97" s="301"/>
      <c r="AQ97" s="301"/>
    </row>
    <row r="98" spans="1:43" s="12" customFormat="1" ht="8.25" x14ac:dyDescent="0.15">
      <c r="A98" s="306" t="s">
        <v>360</v>
      </c>
      <c r="B98" s="10">
        <v>720</v>
      </c>
      <c r="C98" s="10">
        <v>560</v>
      </c>
      <c r="D98" s="307">
        <f t="shared" si="60"/>
        <v>51.428571428571431</v>
      </c>
      <c r="E98" s="307">
        <f t="shared" si="60"/>
        <v>40</v>
      </c>
      <c r="F98" s="310">
        <f t="shared" si="61"/>
        <v>11.428571428571431</v>
      </c>
      <c r="G98" s="308">
        <f>B98/C105</f>
        <v>9.8092643051771122E-2</v>
      </c>
      <c r="H98" s="309"/>
      <c r="I98" s="306" t="s">
        <v>360</v>
      </c>
      <c r="J98" s="136">
        <v>522</v>
      </c>
      <c r="K98" s="10">
        <v>609</v>
      </c>
      <c r="L98" s="307">
        <f t="shared" si="62"/>
        <v>37.285714285714285</v>
      </c>
      <c r="M98" s="307">
        <f t="shared" si="63"/>
        <v>43.5</v>
      </c>
      <c r="N98" s="310">
        <f t="shared" si="64"/>
        <v>-6.2142857142857153</v>
      </c>
      <c r="O98" s="308"/>
      <c r="P98" s="309"/>
      <c r="Q98" s="306" t="s">
        <v>360</v>
      </c>
      <c r="R98" s="10">
        <v>548</v>
      </c>
      <c r="S98" s="136">
        <v>661</v>
      </c>
      <c r="T98" s="307">
        <f t="shared" si="65"/>
        <v>39.142857142857146</v>
      </c>
      <c r="U98" s="307">
        <f t="shared" si="66"/>
        <v>47.214285714285715</v>
      </c>
      <c r="V98" s="307">
        <f t="shared" si="67"/>
        <v>-8.0714285714285694</v>
      </c>
      <c r="W98" s="308"/>
      <c r="X98" s="309"/>
      <c r="Y98" s="306" t="s">
        <v>360</v>
      </c>
      <c r="Z98" s="10">
        <v>513</v>
      </c>
      <c r="AA98" s="10">
        <v>580</v>
      </c>
      <c r="AB98" s="307">
        <f t="shared" si="68"/>
        <v>36.642857142857146</v>
      </c>
      <c r="AC98" s="307">
        <f t="shared" si="69"/>
        <v>41.428571428571431</v>
      </c>
      <c r="AD98" s="307">
        <f t="shared" si="70"/>
        <v>-4.7857142857142847</v>
      </c>
      <c r="AE98" s="308"/>
      <c r="AF98" s="309"/>
      <c r="AG98" s="306"/>
      <c r="AH98" s="10"/>
      <c r="AI98" s="10"/>
      <c r="AJ98" s="307"/>
      <c r="AK98" s="307"/>
      <c r="AL98" s="307"/>
      <c r="AM98" s="308"/>
      <c r="AN98" s="309"/>
      <c r="AP98" s="301"/>
      <c r="AQ98" s="301"/>
    </row>
    <row r="99" spans="1:43" s="12" customFormat="1" ht="8.25" x14ac:dyDescent="0.15">
      <c r="A99" s="306" t="s">
        <v>382</v>
      </c>
      <c r="B99" s="136">
        <v>534</v>
      </c>
      <c r="C99" s="10">
        <v>570</v>
      </c>
      <c r="D99" s="307">
        <f t="shared" si="60"/>
        <v>38.142857142857146</v>
      </c>
      <c r="E99" s="307">
        <f t="shared" si="60"/>
        <v>40.714285714285715</v>
      </c>
      <c r="F99" s="307">
        <f t="shared" si="61"/>
        <v>-2.5714285714285694</v>
      </c>
      <c r="G99" s="308"/>
      <c r="H99" s="309"/>
      <c r="I99" s="306" t="s">
        <v>382</v>
      </c>
      <c r="J99" s="10">
        <v>545</v>
      </c>
      <c r="K99" s="10">
        <v>538</v>
      </c>
      <c r="L99" s="307">
        <f t="shared" si="62"/>
        <v>38.928571428571431</v>
      </c>
      <c r="M99" s="307">
        <f t="shared" si="63"/>
        <v>38.428571428571431</v>
      </c>
      <c r="N99" s="307">
        <f t="shared" si="64"/>
        <v>0.5</v>
      </c>
      <c r="O99" s="308">
        <f>J99/K105</f>
        <v>7.8372159907966643E-2</v>
      </c>
      <c r="P99" s="309"/>
      <c r="Q99" s="306" t="s">
        <v>382</v>
      </c>
      <c r="R99" s="10">
        <v>608</v>
      </c>
      <c r="S99" s="10">
        <v>566</v>
      </c>
      <c r="T99" s="307">
        <f t="shared" si="65"/>
        <v>43.428571428571431</v>
      </c>
      <c r="U99" s="307">
        <f t="shared" si="66"/>
        <v>40.428571428571431</v>
      </c>
      <c r="V99" s="307">
        <f t="shared" si="67"/>
        <v>3</v>
      </c>
      <c r="W99" s="308"/>
      <c r="X99" s="309"/>
      <c r="Y99" s="306" t="s">
        <v>382</v>
      </c>
      <c r="Z99" s="10">
        <v>583</v>
      </c>
      <c r="AA99" s="10">
        <v>648</v>
      </c>
      <c r="AB99" s="307">
        <f t="shared" si="68"/>
        <v>41.642857142857146</v>
      </c>
      <c r="AC99" s="307">
        <f t="shared" si="69"/>
        <v>46.285714285714285</v>
      </c>
      <c r="AD99" s="307">
        <f t="shared" si="70"/>
        <v>-4.6428571428571388</v>
      </c>
      <c r="AE99" s="308"/>
      <c r="AF99" s="309"/>
      <c r="AG99" s="306"/>
      <c r="AH99" s="10"/>
      <c r="AI99" s="10"/>
      <c r="AJ99" s="307"/>
      <c r="AK99" s="307"/>
      <c r="AL99" s="307"/>
      <c r="AM99" s="308"/>
      <c r="AN99" s="309"/>
      <c r="AP99" s="301"/>
      <c r="AQ99" s="301"/>
    </row>
    <row r="100" spans="1:43" s="12" customFormat="1" ht="8.25" x14ac:dyDescent="0.15">
      <c r="A100" s="306" t="s">
        <v>390</v>
      </c>
      <c r="B100" s="10">
        <v>557</v>
      </c>
      <c r="C100" s="136">
        <v>666</v>
      </c>
      <c r="D100" s="307">
        <f t="shared" si="60"/>
        <v>39.785714285714285</v>
      </c>
      <c r="E100" s="307">
        <f t="shared" si="60"/>
        <v>47.571428571428569</v>
      </c>
      <c r="F100" s="310">
        <f t="shared" si="61"/>
        <v>-7.7857142857142847</v>
      </c>
      <c r="G100" s="308"/>
      <c r="H100" s="309"/>
      <c r="I100" s="306" t="s">
        <v>390</v>
      </c>
      <c r="J100" s="10">
        <v>569</v>
      </c>
      <c r="K100" s="136">
        <v>481</v>
      </c>
      <c r="L100" s="307">
        <f t="shared" si="62"/>
        <v>40.642857142857146</v>
      </c>
      <c r="M100" s="307">
        <f t="shared" si="63"/>
        <v>34.357142857142854</v>
      </c>
      <c r="N100" s="310">
        <f t="shared" si="64"/>
        <v>6.2857142857142918</v>
      </c>
      <c r="O100" s="308"/>
      <c r="P100" s="309"/>
      <c r="Q100" s="306" t="s">
        <v>390</v>
      </c>
      <c r="R100" s="10">
        <v>556</v>
      </c>
      <c r="S100" s="10">
        <v>536</v>
      </c>
      <c r="T100" s="307">
        <f t="shared" si="65"/>
        <v>39.714285714285715</v>
      </c>
      <c r="U100" s="307">
        <f t="shared" si="66"/>
        <v>38.285714285714285</v>
      </c>
      <c r="V100" s="307">
        <f t="shared" si="67"/>
        <v>1.4285714285714306</v>
      </c>
      <c r="W100" s="308"/>
      <c r="X100" s="309"/>
      <c r="Y100" s="306" t="s">
        <v>390</v>
      </c>
      <c r="Z100" s="10">
        <v>586</v>
      </c>
      <c r="AA100" s="10">
        <v>638</v>
      </c>
      <c r="AB100" s="307">
        <f t="shared" si="68"/>
        <v>41.857142857142854</v>
      </c>
      <c r="AC100" s="307">
        <f t="shared" si="69"/>
        <v>45.571428571428569</v>
      </c>
      <c r="AD100" s="307">
        <f t="shared" si="70"/>
        <v>-3.7142857142857153</v>
      </c>
      <c r="AE100" s="308"/>
      <c r="AF100" s="309"/>
      <c r="AG100" s="306"/>
      <c r="AH100" s="10"/>
      <c r="AI100" s="10"/>
      <c r="AJ100" s="307"/>
      <c r="AK100" s="307"/>
      <c r="AL100" s="307"/>
      <c r="AM100" s="308"/>
      <c r="AN100" s="309"/>
      <c r="AP100" s="301"/>
      <c r="AQ100" s="301"/>
    </row>
    <row r="101" spans="1:43" s="12" customFormat="1" ht="8.25" x14ac:dyDescent="0.15">
      <c r="A101" s="306" t="s">
        <v>370</v>
      </c>
      <c r="B101" s="10">
        <v>615</v>
      </c>
      <c r="C101" s="10">
        <v>627</v>
      </c>
      <c r="D101" s="307">
        <f t="shared" si="60"/>
        <v>43.928571428571431</v>
      </c>
      <c r="E101" s="307">
        <f t="shared" si="60"/>
        <v>44.785714285714285</v>
      </c>
      <c r="F101" s="307">
        <f t="shared" si="61"/>
        <v>-0.8571428571428541</v>
      </c>
      <c r="G101" s="308"/>
      <c r="H101" s="309"/>
      <c r="I101" s="306" t="s">
        <v>370</v>
      </c>
      <c r="J101" s="10">
        <v>575</v>
      </c>
      <c r="K101" s="136">
        <v>660</v>
      </c>
      <c r="L101" s="307">
        <f t="shared" si="62"/>
        <v>41.071428571428569</v>
      </c>
      <c r="M101" s="307">
        <f t="shared" si="63"/>
        <v>47.142857142857146</v>
      </c>
      <c r="N101" s="307">
        <f t="shared" si="64"/>
        <v>-6.0714285714285765</v>
      </c>
      <c r="O101" s="308"/>
      <c r="P101" s="309"/>
      <c r="Q101" s="306" t="s">
        <v>370</v>
      </c>
      <c r="R101" s="10">
        <v>617</v>
      </c>
      <c r="S101" s="10">
        <v>655</v>
      </c>
      <c r="T101" s="307">
        <f t="shared" si="65"/>
        <v>44.071428571428569</v>
      </c>
      <c r="U101" s="307">
        <f t="shared" si="66"/>
        <v>46.785714285714285</v>
      </c>
      <c r="V101" s="307">
        <f t="shared" si="67"/>
        <v>-2.7142857142857153</v>
      </c>
      <c r="W101" s="308"/>
      <c r="X101" s="309"/>
      <c r="Y101" s="306" t="s">
        <v>370</v>
      </c>
      <c r="Z101" s="10">
        <v>607</v>
      </c>
      <c r="AA101" s="136">
        <v>511</v>
      </c>
      <c r="AB101" s="307">
        <f t="shared" si="68"/>
        <v>43.357142857142854</v>
      </c>
      <c r="AC101" s="307">
        <f t="shared" si="69"/>
        <v>36.5</v>
      </c>
      <c r="AD101" s="307">
        <f t="shared" si="70"/>
        <v>6.8571428571428541</v>
      </c>
      <c r="AE101" s="308"/>
      <c r="AF101" s="309"/>
      <c r="AG101" s="306"/>
      <c r="AH101" s="10"/>
      <c r="AI101" s="10"/>
      <c r="AJ101" s="307"/>
      <c r="AK101" s="307"/>
      <c r="AL101" s="307"/>
      <c r="AM101" s="308"/>
      <c r="AN101" s="309"/>
      <c r="AP101" s="301"/>
      <c r="AQ101" s="301"/>
    </row>
    <row r="102" spans="1:43" s="12" customFormat="1" ht="8.25" x14ac:dyDescent="0.15">
      <c r="A102" s="306" t="s">
        <v>395</v>
      </c>
      <c r="B102" s="10">
        <v>710</v>
      </c>
      <c r="C102" s="10">
        <v>622</v>
      </c>
      <c r="D102" s="307">
        <f t="shared" si="60"/>
        <v>50.714285714285715</v>
      </c>
      <c r="E102" s="307">
        <f t="shared" si="60"/>
        <v>44.428571428571431</v>
      </c>
      <c r="F102" s="307">
        <f t="shared" si="61"/>
        <v>6.2857142857142847</v>
      </c>
      <c r="G102" s="308">
        <f>B102/C105</f>
        <v>9.6730245231607628E-2</v>
      </c>
      <c r="H102" s="309"/>
      <c r="I102" s="306" t="s">
        <v>395</v>
      </c>
      <c r="J102" s="10">
        <v>540</v>
      </c>
      <c r="K102" s="10">
        <v>623</v>
      </c>
      <c r="L102" s="307">
        <f t="shared" si="62"/>
        <v>38.571428571428569</v>
      </c>
      <c r="M102" s="307">
        <f t="shared" si="63"/>
        <v>44.5</v>
      </c>
      <c r="N102" s="307">
        <f t="shared" si="64"/>
        <v>-5.9285714285714306</v>
      </c>
      <c r="O102" s="308"/>
      <c r="P102" s="309"/>
      <c r="Q102" s="306" t="s">
        <v>395</v>
      </c>
      <c r="R102" s="10">
        <v>653</v>
      </c>
      <c r="S102" s="136">
        <v>495</v>
      </c>
      <c r="T102" s="307">
        <f t="shared" si="65"/>
        <v>46.642857142857146</v>
      </c>
      <c r="U102" s="307">
        <f t="shared" si="66"/>
        <v>35.357142857142854</v>
      </c>
      <c r="V102" s="310">
        <f t="shared" si="67"/>
        <v>11.285714285714292</v>
      </c>
      <c r="W102" s="308">
        <f>R102/R105</f>
        <v>9.4309647602541888E-2</v>
      </c>
      <c r="X102" s="309"/>
      <c r="Y102" s="306" t="s">
        <v>395</v>
      </c>
      <c r="Z102" s="136">
        <v>471</v>
      </c>
      <c r="AA102" s="10">
        <v>633</v>
      </c>
      <c r="AB102" s="307">
        <f t="shared" si="68"/>
        <v>33.642857142857146</v>
      </c>
      <c r="AC102" s="307">
        <f t="shared" si="69"/>
        <v>45.214285714285715</v>
      </c>
      <c r="AD102" s="310">
        <f t="shared" si="70"/>
        <v>-11.571428571428569</v>
      </c>
      <c r="AE102" s="308"/>
      <c r="AF102" s="309"/>
      <c r="AG102" s="306"/>
      <c r="AH102" s="10"/>
      <c r="AI102" s="10"/>
      <c r="AJ102" s="307"/>
      <c r="AK102" s="307"/>
      <c r="AL102" s="307"/>
      <c r="AM102" s="308"/>
      <c r="AN102" s="309"/>
      <c r="AP102" s="301"/>
      <c r="AQ102" s="301"/>
    </row>
    <row r="103" spans="1:43" s="12" customFormat="1" ht="8.25" x14ac:dyDescent="0.15">
      <c r="A103" s="306" t="s">
        <v>711</v>
      </c>
      <c r="B103" s="10">
        <v>569</v>
      </c>
      <c r="C103" s="10">
        <v>657</v>
      </c>
      <c r="D103" s="307">
        <f t="shared" si="60"/>
        <v>40.642857142857146</v>
      </c>
      <c r="E103" s="307">
        <f t="shared" si="60"/>
        <v>46.928571428571431</v>
      </c>
      <c r="F103" s="307">
        <f t="shared" si="61"/>
        <v>-6.2857142857142847</v>
      </c>
      <c r="G103" s="308"/>
      <c r="H103" s="309"/>
      <c r="I103" s="306" t="s">
        <v>1934</v>
      </c>
      <c r="J103" s="10">
        <v>636</v>
      </c>
      <c r="K103" s="10">
        <v>567</v>
      </c>
      <c r="L103" s="307">
        <f t="shared" si="62"/>
        <v>45.428571428571431</v>
      </c>
      <c r="M103" s="307">
        <f t="shared" si="63"/>
        <v>40.5</v>
      </c>
      <c r="N103" s="307">
        <f t="shared" si="64"/>
        <v>4.9285714285714306</v>
      </c>
      <c r="O103" s="308"/>
      <c r="P103" s="309"/>
      <c r="Q103" s="306" t="s">
        <v>1934</v>
      </c>
      <c r="R103" s="10">
        <v>554</v>
      </c>
      <c r="S103" s="10">
        <v>641</v>
      </c>
      <c r="T103" s="307">
        <f t="shared" si="65"/>
        <v>39.571428571428569</v>
      </c>
      <c r="U103" s="307">
        <f t="shared" si="66"/>
        <v>45.785714285714285</v>
      </c>
      <c r="V103" s="307">
        <f t="shared" si="67"/>
        <v>-6.2142857142857153</v>
      </c>
      <c r="W103" s="308"/>
      <c r="X103" s="309"/>
      <c r="Y103" s="306" t="s">
        <v>1934</v>
      </c>
      <c r="Z103" s="10">
        <v>562</v>
      </c>
      <c r="AA103" s="10">
        <v>547</v>
      </c>
      <c r="AB103" s="307">
        <f t="shared" si="68"/>
        <v>40.142857142857146</v>
      </c>
      <c r="AC103" s="307">
        <f t="shared" si="69"/>
        <v>39.071428571428569</v>
      </c>
      <c r="AD103" s="307">
        <f t="shared" si="70"/>
        <v>1.0714285714285765</v>
      </c>
      <c r="AE103" s="308"/>
      <c r="AF103" s="309"/>
      <c r="AG103" s="306"/>
      <c r="AH103" s="10"/>
      <c r="AI103" s="10"/>
      <c r="AJ103" s="307"/>
      <c r="AK103" s="307"/>
      <c r="AL103" s="307"/>
      <c r="AM103" s="308"/>
      <c r="AN103" s="309"/>
      <c r="AP103" s="301"/>
      <c r="AQ103" s="301"/>
    </row>
    <row r="104" spans="1:43" s="12" customFormat="1" ht="8.25" x14ac:dyDescent="0.15">
      <c r="A104" s="306" t="s">
        <v>363</v>
      </c>
      <c r="B104" s="312">
        <v>775</v>
      </c>
      <c r="C104" s="10">
        <v>624</v>
      </c>
      <c r="D104" s="307">
        <f t="shared" si="60"/>
        <v>55.357142857142854</v>
      </c>
      <c r="E104" s="307">
        <f t="shared" si="60"/>
        <v>44.571428571428569</v>
      </c>
      <c r="F104" s="307">
        <f t="shared" si="61"/>
        <v>10.785714285714285</v>
      </c>
      <c r="G104" s="308">
        <f>B104/C105</f>
        <v>0.1055858310626703</v>
      </c>
      <c r="H104" s="309"/>
      <c r="I104" s="306" t="s">
        <v>363</v>
      </c>
      <c r="J104" s="10">
        <v>579</v>
      </c>
      <c r="K104" s="10">
        <v>585</v>
      </c>
      <c r="L104" s="307">
        <f t="shared" si="62"/>
        <v>41.357142857142854</v>
      </c>
      <c r="M104" s="307">
        <f t="shared" si="63"/>
        <v>41.785714285714285</v>
      </c>
      <c r="N104" s="307">
        <f t="shared" si="64"/>
        <v>-0.4285714285714306</v>
      </c>
      <c r="O104" s="308"/>
      <c r="P104" s="309"/>
      <c r="Q104" s="306" t="s">
        <v>363</v>
      </c>
      <c r="R104" s="10">
        <v>521</v>
      </c>
      <c r="S104" s="10">
        <v>528</v>
      </c>
      <c r="T104" s="307">
        <f t="shared" si="65"/>
        <v>37.214285714285715</v>
      </c>
      <c r="U104" s="307">
        <f>S104/14</f>
        <v>37.714285714285715</v>
      </c>
      <c r="V104" s="307">
        <f t="shared" si="67"/>
        <v>-0.5</v>
      </c>
      <c r="W104" s="308"/>
      <c r="X104" s="309"/>
      <c r="Y104" s="306" t="s">
        <v>363</v>
      </c>
      <c r="Z104" s="10">
        <v>539</v>
      </c>
      <c r="AA104" s="10">
        <v>566</v>
      </c>
      <c r="AB104" s="307">
        <f t="shared" si="68"/>
        <v>38.5</v>
      </c>
      <c r="AC104" s="307">
        <f t="shared" si="69"/>
        <v>40.428571428571431</v>
      </c>
      <c r="AD104" s="307">
        <f t="shared" si="70"/>
        <v>-1.9285714285714306</v>
      </c>
      <c r="AE104" s="308"/>
      <c r="AF104" s="309"/>
      <c r="AG104" s="306"/>
      <c r="AH104" s="10"/>
      <c r="AI104" s="10"/>
      <c r="AJ104" s="307"/>
      <c r="AK104" s="307"/>
      <c r="AL104" s="307"/>
      <c r="AM104" s="308"/>
      <c r="AN104" s="309"/>
      <c r="AP104" s="301"/>
      <c r="AQ104" s="301"/>
    </row>
    <row r="105" spans="1:43" s="12" customFormat="1" ht="8.25" x14ac:dyDescent="0.15">
      <c r="A105" s="309"/>
      <c r="B105" s="313">
        <f>SUM(B93:B104)</f>
        <v>7340</v>
      </c>
      <c r="C105" s="313">
        <f>SUM(C93:C104)</f>
        <v>7340</v>
      </c>
      <c r="D105" s="314"/>
      <c r="E105" s="314"/>
      <c r="F105" s="313"/>
      <c r="G105" s="315"/>
      <c r="H105" s="309"/>
      <c r="I105" s="309"/>
      <c r="J105" s="313">
        <f>SUM(J93:J104)</f>
        <v>6954</v>
      </c>
      <c r="K105" s="313">
        <f>SUM(K93:K104)</f>
        <v>6954</v>
      </c>
      <c r="L105" s="314"/>
      <c r="M105" s="314"/>
      <c r="N105" s="313"/>
      <c r="O105" s="315"/>
      <c r="P105" s="309"/>
      <c r="Q105" s="309"/>
      <c r="R105" s="313">
        <f>SUM(R93:R104)</f>
        <v>6924</v>
      </c>
      <c r="S105" s="313">
        <f>SUM(S93:S104)</f>
        <v>6924</v>
      </c>
      <c r="T105" s="314"/>
      <c r="U105" s="314"/>
      <c r="V105" s="313"/>
      <c r="W105" s="315"/>
      <c r="X105" s="309"/>
      <c r="Y105" s="309"/>
      <c r="Z105" s="313">
        <f>SUM(Z93:Z104)</f>
        <v>7168</v>
      </c>
      <c r="AA105" s="313">
        <f>SUM(AA93:AA104)</f>
        <v>7168</v>
      </c>
      <c r="AB105" s="314"/>
      <c r="AC105" s="314"/>
      <c r="AD105" s="313"/>
      <c r="AE105" s="315"/>
      <c r="AF105" s="309"/>
      <c r="AG105" s="309"/>
      <c r="AH105" s="313">
        <f>SUM(AH93:AH104)</f>
        <v>0</v>
      </c>
      <c r="AI105" s="313">
        <f>SUM(AI93:AI104)</f>
        <v>0</v>
      </c>
      <c r="AJ105" s="314"/>
      <c r="AK105" s="314"/>
      <c r="AL105" s="313"/>
      <c r="AM105" s="315"/>
      <c r="AN105" s="309"/>
      <c r="AP105" s="301"/>
      <c r="AQ105" s="301"/>
    </row>
    <row r="106" spans="1:43" s="12" customFormat="1" ht="8.25" x14ac:dyDescent="0.15">
      <c r="B106" s="10"/>
      <c r="C106" s="10"/>
      <c r="D106" s="307"/>
      <c r="E106" s="307"/>
      <c r="F106" s="10"/>
      <c r="G106" s="308"/>
      <c r="J106" s="10"/>
      <c r="K106" s="10"/>
      <c r="L106" s="307"/>
      <c r="M106" s="307"/>
      <c r="N106" s="10"/>
      <c r="O106" s="308"/>
      <c r="R106" s="10"/>
      <c r="S106" s="10"/>
      <c r="T106" s="307"/>
      <c r="U106" s="307"/>
      <c r="V106" s="10"/>
      <c r="W106" s="308"/>
      <c r="Z106" s="10"/>
      <c r="AA106" s="10"/>
      <c r="AB106" s="307"/>
      <c r="AC106" s="307"/>
      <c r="AD106" s="10"/>
      <c r="AE106" s="308"/>
      <c r="AH106" s="10"/>
      <c r="AI106" s="10"/>
      <c r="AJ106" s="307"/>
      <c r="AK106" s="307"/>
      <c r="AL106" s="10"/>
      <c r="AM106" s="308"/>
      <c r="AP106" s="301"/>
      <c r="AQ106" s="301"/>
    </row>
    <row r="107" spans="1:43" s="12" customFormat="1" ht="8.25" x14ac:dyDescent="0.15">
      <c r="B107" s="10"/>
      <c r="C107" s="10"/>
      <c r="D107" s="307"/>
      <c r="E107" s="307"/>
      <c r="F107" s="10"/>
      <c r="G107" s="308"/>
      <c r="J107" s="10"/>
      <c r="K107" s="10"/>
      <c r="L107" s="307"/>
      <c r="M107" s="307"/>
      <c r="N107" s="10"/>
      <c r="O107" s="308"/>
      <c r="R107" s="10"/>
      <c r="S107" s="10"/>
      <c r="T107" s="307"/>
      <c r="U107" s="307"/>
      <c r="V107" s="10"/>
      <c r="W107" s="308"/>
      <c r="Z107" s="10"/>
      <c r="AA107" s="10"/>
      <c r="AB107" s="307"/>
      <c r="AC107" s="307"/>
      <c r="AD107" s="10"/>
      <c r="AE107" s="308"/>
      <c r="AH107" s="10"/>
      <c r="AI107" s="10"/>
      <c r="AJ107" s="307"/>
      <c r="AK107" s="307"/>
      <c r="AL107" s="10"/>
      <c r="AM107" s="308"/>
      <c r="AP107" s="301"/>
      <c r="AQ107" s="301"/>
    </row>
    <row r="108" spans="1:43" s="12" customFormat="1" ht="8.25" x14ac:dyDescent="0.15">
      <c r="B108" s="10"/>
      <c r="C108" s="10"/>
      <c r="D108" s="307"/>
      <c r="E108" s="307"/>
      <c r="F108" s="10"/>
      <c r="G108" s="308"/>
      <c r="J108" s="10"/>
      <c r="K108" s="10"/>
      <c r="L108" s="307"/>
      <c r="M108" s="307"/>
      <c r="N108" s="10"/>
      <c r="O108" s="308"/>
      <c r="R108" s="10"/>
      <c r="S108" s="10"/>
      <c r="T108" s="307"/>
      <c r="U108" s="307"/>
      <c r="V108" s="10"/>
      <c r="W108" s="308"/>
      <c r="Z108" s="10"/>
      <c r="AA108" s="10"/>
      <c r="AB108" s="307"/>
      <c r="AC108" s="307"/>
      <c r="AD108" s="10"/>
      <c r="AE108" s="308"/>
      <c r="AH108" s="10"/>
      <c r="AI108" s="10"/>
      <c r="AJ108" s="307"/>
      <c r="AK108" s="307"/>
      <c r="AL108" s="10"/>
      <c r="AM108" s="308"/>
      <c r="AP108" s="301"/>
      <c r="AQ108" s="301"/>
    </row>
    <row r="110" spans="1:43" x14ac:dyDescent="0.2">
      <c r="Q110" s="414"/>
    </row>
    <row r="111" spans="1:43" x14ac:dyDescent="0.2">
      <c r="A111" s="26" t="s">
        <v>1300</v>
      </c>
    </row>
    <row r="112" spans="1:43" x14ac:dyDescent="0.2">
      <c r="A112" s="12" t="s">
        <v>378</v>
      </c>
      <c r="B112" s="37">
        <v>26</v>
      </c>
      <c r="I112" s="26">
        <f>SUM(J8,R5,Z4,AH4,B19,J19,R19,Z19,AH19,B34,J34,R34,Z34,AH34,B49,J49,R49,Z49,AH49,B64,J64,R64,Z64,AH64,B79)</f>
        <v>12856</v>
      </c>
      <c r="Q112" s="26">
        <f>SUM(K8,S5,AA4,AI4,C19,K19,S19,AA19,AI19,C34,K34,S34,AA34,AI34,C49,K49,S49,AA49,AI49,C64,K64,S64,AA64,AI64,C79)</f>
        <v>13357</v>
      </c>
    </row>
    <row r="113" spans="1:17" x14ac:dyDescent="0.2">
      <c r="A113" s="12" t="s">
        <v>360</v>
      </c>
      <c r="B113" s="37">
        <v>25</v>
      </c>
      <c r="I113" s="26">
        <f>SUM(B6,J4,R4,Z8,AH8,B23,J23,R23,Z23,AH23,B38,J38,R38,Z38,AH38,B53,J53,R53,Z53,AH53,B68,J68,R68,Z68,AH68)</f>
        <v>13256</v>
      </c>
      <c r="Q113" s="26">
        <f>SUM(C6,K4,S4,AA8,AI8,C23,K23,S23,AA23,AI23,C38,K38,S38,AA38,AI38,C53,K53,S53,AA53,AI53,C68,K68,S68,AA68,AI68)</f>
        <v>12859</v>
      </c>
    </row>
    <row r="114" spans="1:17" x14ac:dyDescent="0.2">
      <c r="A114" s="12" t="s">
        <v>390</v>
      </c>
      <c r="B114" s="37">
        <v>25</v>
      </c>
      <c r="I114" s="26">
        <f>SUM(B5,J6,R13,Z10,AH10,B25,J25,R25,Z25,AH25,B40,J40,R40,Z40,AH40,B55,J55,R55,Z55,AH55,B70,J70,R70,Z70,AH70)</f>
        <v>12990</v>
      </c>
      <c r="Q114" s="26">
        <f>SUM(C5,K6,S13,AA10,AI10,C25,K25,S25,AA25,AI25,C40,K40,S40,AA40,AI40,C55,K55,S55,AA55,AI55,C70,K70,S70,AA70,AI70)</f>
        <v>12851</v>
      </c>
    </row>
    <row r="115" spans="1:17" x14ac:dyDescent="0.2">
      <c r="A115" s="12" t="s">
        <v>385</v>
      </c>
      <c r="B115" s="37">
        <v>32</v>
      </c>
      <c r="I115" s="26">
        <f>SUM(R21,Z21,AH21,B36,J36,R36,Z36,AH36,B51,J51,R51,Z51,AH51,B66,J66,R66,Z66,AH66,B81,J81,R81,Z81,AH81,B96,J96)</f>
        <v>14529</v>
      </c>
      <c r="Q115" s="26">
        <f>SUM(S21,AA21,AI21,C36,K36,S36,AA36,AI36,C51,K51,S51,AA51,AI51,C66,K66,S66,AA66,AI66,C81,K81,S81,AA81,AI81,C96,K96)</f>
        <v>13809</v>
      </c>
    </row>
  </sheetData>
  <mergeCells count="35">
    <mergeCell ref="A91:F91"/>
    <mergeCell ref="I91:N91"/>
    <mergeCell ref="Q91:V91"/>
    <mergeCell ref="Y91:AD91"/>
    <mergeCell ref="AG91:AL91"/>
    <mergeCell ref="A61:F61"/>
    <mergeCell ref="I61:N61"/>
    <mergeCell ref="Q61:V61"/>
    <mergeCell ref="Y61:AD61"/>
    <mergeCell ref="AG61:AL61"/>
    <mergeCell ref="A76:F76"/>
    <mergeCell ref="I76:N76"/>
    <mergeCell ref="Q76:V76"/>
    <mergeCell ref="Y76:AD76"/>
    <mergeCell ref="AG76:AL76"/>
    <mergeCell ref="A31:F31"/>
    <mergeCell ref="I31:N31"/>
    <mergeCell ref="Q31:V31"/>
    <mergeCell ref="Y31:AD31"/>
    <mergeCell ref="AG31:AL31"/>
    <mergeCell ref="A46:F46"/>
    <mergeCell ref="I46:N46"/>
    <mergeCell ref="Q46:V46"/>
    <mergeCell ref="Y46:AD46"/>
    <mergeCell ref="AG46:AL46"/>
    <mergeCell ref="A1:F1"/>
    <mergeCell ref="I1:N1"/>
    <mergeCell ref="Q1:V1"/>
    <mergeCell ref="Y1:AD1"/>
    <mergeCell ref="AG1:AL1"/>
    <mergeCell ref="A16:F16"/>
    <mergeCell ref="I16:N16"/>
    <mergeCell ref="Q16:V16"/>
    <mergeCell ref="Y16:AD16"/>
    <mergeCell ref="AG16:AL16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G288"/>
  <sheetViews>
    <sheetView workbookViewId="0"/>
  </sheetViews>
  <sheetFormatPr defaultRowHeight="12.75" x14ac:dyDescent="0.2"/>
  <cols>
    <col min="1" max="1" width="11.140625" style="251" customWidth="1"/>
    <col min="2" max="2" width="10.7109375" style="251" customWidth="1"/>
    <col min="3" max="3" width="10.7109375" style="325" customWidth="1"/>
    <col min="4" max="6" width="10.7109375" style="326" customWidth="1"/>
    <col min="7" max="8" width="10.7109375" style="251" customWidth="1"/>
    <col min="9" max="13" width="6" style="251" customWidth="1"/>
    <col min="14" max="16" width="4.7109375" style="251" customWidth="1"/>
    <col min="17" max="27" width="4.7109375" style="325" customWidth="1"/>
    <col min="28" max="29" width="4.7109375" style="118" customWidth="1"/>
    <col min="30" max="33" width="9.140625" style="120"/>
  </cols>
  <sheetData>
    <row r="1" spans="1:33" s="26" customFormat="1" x14ac:dyDescent="0.2">
      <c r="A1" s="38"/>
      <c r="B1" s="38" t="s">
        <v>1301</v>
      </c>
      <c r="C1" s="222" t="s">
        <v>1302</v>
      </c>
      <c r="D1" s="322" t="s">
        <v>1303</v>
      </c>
      <c r="E1" s="322" t="s">
        <v>1304</v>
      </c>
      <c r="F1" s="322" t="s">
        <v>1296</v>
      </c>
      <c r="G1" s="38" t="s">
        <v>594</v>
      </c>
      <c r="H1" s="38" t="s">
        <v>1033</v>
      </c>
      <c r="I1" s="38"/>
      <c r="J1" s="38"/>
      <c r="K1" s="38"/>
      <c r="L1" s="38"/>
      <c r="M1" s="38"/>
      <c r="N1" s="38"/>
      <c r="O1" s="38"/>
      <c r="P1" s="38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1"/>
      <c r="AE1" s="221"/>
      <c r="AF1" s="221"/>
      <c r="AG1" s="221"/>
    </row>
    <row r="2" spans="1:33" s="26" customFormat="1" x14ac:dyDescent="0.2">
      <c r="A2" s="222" t="s">
        <v>749</v>
      </c>
      <c r="B2" s="38">
        <f>'30'!B3</f>
        <v>277</v>
      </c>
      <c r="C2" s="38">
        <f>'30'!C3</f>
        <v>347</v>
      </c>
      <c r="D2" s="322">
        <f>B2/H2</f>
        <v>19.785714285714285</v>
      </c>
      <c r="E2" s="322">
        <f>C2/H2</f>
        <v>24.785714285714285</v>
      </c>
      <c r="F2" s="322">
        <f>D2-E2</f>
        <v>-5</v>
      </c>
      <c r="G2" s="38">
        <v>1</v>
      </c>
      <c r="H2" s="38">
        <f>G2*14</f>
        <v>14</v>
      </c>
      <c r="I2" s="38"/>
      <c r="J2" s="38"/>
      <c r="K2" s="38"/>
      <c r="L2" s="38"/>
      <c r="M2" s="38"/>
      <c r="N2" s="38"/>
      <c r="O2" s="38"/>
      <c r="P2" s="38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1"/>
      <c r="AE2" s="221"/>
      <c r="AF2" s="221"/>
      <c r="AG2" s="221"/>
    </row>
    <row r="3" spans="1:33" s="26" customFormat="1" x14ac:dyDescent="0.2">
      <c r="A3" s="222" t="s">
        <v>748</v>
      </c>
      <c r="B3" s="38">
        <f>SUM('30'!B4,'30'!J7,'30'!R12,'30'!Z11,'30'!AH11)</f>
        <v>1721</v>
      </c>
      <c r="C3" s="38">
        <f>SUM('30'!C4,'30'!K7,'30'!S12,'30'!AA11,'30'!AI11)</f>
        <v>1971</v>
      </c>
      <c r="D3" s="322">
        <f t="shared" ref="D3:D42" si="0">B3/H3</f>
        <v>24.585714285714285</v>
      </c>
      <c r="E3" s="322">
        <f t="shared" ref="E3:E42" si="1">C3/H3</f>
        <v>28.157142857142858</v>
      </c>
      <c r="F3" s="322">
        <f t="shared" ref="F3:F36" si="2">D3-E3</f>
        <v>-3.571428571428573</v>
      </c>
      <c r="G3" s="38">
        <v>5</v>
      </c>
      <c r="H3" s="38">
        <f t="shared" ref="H3:H5" si="3">G3*14</f>
        <v>70</v>
      </c>
      <c r="I3" s="38"/>
      <c r="J3" s="38"/>
      <c r="K3" s="38"/>
      <c r="L3" s="38"/>
      <c r="M3" s="38"/>
      <c r="N3" s="38"/>
      <c r="O3" s="38"/>
      <c r="P3" s="38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1"/>
      <c r="AE3" s="221"/>
      <c r="AF3" s="221"/>
      <c r="AG3" s="221"/>
    </row>
    <row r="4" spans="1:33" s="26" customFormat="1" x14ac:dyDescent="0.2">
      <c r="A4" s="323" t="s">
        <v>747</v>
      </c>
      <c r="B4" s="38">
        <f>SUM('30'!I114,'30'!B85,'30'!J85,'30'!R85,'30'!Z85,'30'!AH85,'30'!B100,'30'!J100,'30'!R100,'30'!Z100)</f>
        <v>18170</v>
      </c>
      <c r="C4" s="38">
        <f>SUM('30'!Q114,'30'!C85,'30'!K85,'30'!S85,'30'!AA85,'30'!AI85,'30'!C100,'30'!K100,'30'!S100,'30'!AA100)</f>
        <v>18171</v>
      </c>
      <c r="D4" s="322">
        <f t="shared" si="0"/>
        <v>38.172268907563023</v>
      </c>
      <c r="E4" s="322">
        <f t="shared" si="1"/>
        <v>38.174369747899156</v>
      </c>
      <c r="F4" s="322">
        <f t="shared" si="2"/>
        <v>-2.1008403361335581E-3</v>
      </c>
      <c r="G4" s="38">
        <v>34</v>
      </c>
      <c r="H4" s="38">
        <f t="shared" si="3"/>
        <v>476</v>
      </c>
      <c r="I4" s="38"/>
      <c r="J4" s="38"/>
      <c r="K4" s="38"/>
      <c r="L4" s="38"/>
      <c r="M4" s="38"/>
      <c r="N4" s="38"/>
      <c r="O4" s="38"/>
      <c r="P4" s="38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1"/>
      <c r="AE4" s="221"/>
      <c r="AF4" s="221"/>
      <c r="AG4" s="221"/>
    </row>
    <row r="5" spans="1:33" s="26" customFormat="1" x14ac:dyDescent="0.2">
      <c r="A5" s="323" t="s">
        <v>745</v>
      </c>
      <c r="B5" s="38">
        <f>SUM('30'!I113,'30'!B83,'30'!J83,'30'!R83,'30'!Z83,'30'!AH83,'30'!B98,'30'!J98,'30'!R98,'30'!Z98)</f>
        <v>18482</v>
      </c>
      <c r="C5" s="38">
        <f>SUM('30'!Q113,'30'!C83,'30'!K83,'30'!S83,'30'!AA83,'30'!AI83,'30'!C98,'30'!K98,'30'!S98,'30'!AA98)</f>
        <v>18409</v>
      </c>
      <c r="D5" s="322">
        <f t="shared" si="0"/>
        <v>38.827731092436977</v>
      </c>
      <c r="E5" s="322">
        <f t="shared" si="1"/>
        <v>38.674369747899156</v>
      </c>
      <c r="F5" s="322">
        <f t="shared" si="2"/>
        <v>0.1533613445378208</v>
      </c>
      <c r="G5" s="38">
        <v>34</v>
      </c>
      <c r="H5" s="38">
        <f t="shared" si="3"/>
        <v>476</v>
      </c>
      <c r="I5" s="38"/>
      <c r="J5" s="38"/>
      <c r="K5" s="38"/>
      <c r="L5" s="38"/>
      <c r="M5" s="38"/>
      <c r="N5" s="38"/>
      <c r="O5" s="38"/>
      <c r="P5" s="38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1"/>
      <c r="AE5" s="221"/>
      <c r="AF5" s="221"/>
      <c r="AG5" s="221"/>
    </row>
    <row r="6" spans="1:33" s="26" customFormat="1" x14ac:dyDescent="0.2">
      <c r="A6" s="222" t="s">
        <v>743</v>
      </c>
      <c r="B6" s="38">
        <f>SUM('30'!B7,'30'!J14)</f>
        <v>600</v>
      </c>
      <c r="C6" s="38">
        <f>SUM('30'!C7,'30'!K14)</f>
        <v>651</v>
      </c>
      <c r="D6" s="322">
        <f t="shared" si="0"/>
        <v>21.428571428571427</v>
      </c>
      <c r="E6" s="322">
        <f t="shared" si="1"/>
        <v>23.25</v>
      </c>
      <c r="F6" s="322">
        <f t="shared" si="2"/>
        <v>-1.821428571428573</v>
      </c>
      <c r="G6" s="38">
        <v>2</v>
      </c>
      <c r="H6" s="38">
        <f t="shared" ref="H6:H42" si="4">G6*14</f>
        <v>28</v>
      </c>
      <c r="I6" s="38"/>
      <c r="J6" s="38"/>
      <c r="K6" s="38"/>
      <c r="L6" s="38"/>
      <c r="M6" s="38"/>
      <c r="N6" s="38"/>
      <c r="O6" s="38"/>
      <c r="P6" s="38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1"/>
      <c r="AE6" s="221"/>
      <c r="AF6" s="221"/>
      <c r="AG6" s="221"/>
    </row>
    <row r="7" spans="1:33" s="26" customFormat="1" x14ac:dyDescent="0.2">
      <c r="A7" s="222" t="s">
        <v>742</v>
      </c>
      <c r="B7" s="38">
        <f>SUM('30'!B8,'30'!J13,'30'!R7)</f>
        <v>1215</v>
      </c>
      <c r="C7" s="38">
        <f>SUM('30'!C8,'30'!K13,'30'!S7)</f>
        <v>1080</v>
      </c>
      <c r="D7" s="322">
        <f t="shared" si="0"/>
        <v>28.928571428571427</v>
      </c>
      <c r="E7" s="322">
        <f t="shared" si="1"/>
        <v>25.714285714285715</v>
      </c>
      <c r="F7" s="322">
        <f t="shared" si="2"/>
        <v>3.2142857142857117</v>
      </c>
      <c r="G7" s="38">
        <v>3</v>
      </c>
      <c r="H7" s="38">
        <f t="shared" si="4"/>
        <v>42</v>
      </c>
      <c r="I7" s="38"/>
      <c r="J7" s="38"/>
      <c r="K7" s="38"/>
      <c r="L7" s="38"/>
      <c r="M7" s="38"/>
      <c r="N7" s="38"/>
      <c r="O7" s="38"/>
      <c r="P7" s="38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1"/>
      <c r="AE7" s="221"/>
      <c r="AF7" s="221"/>
      <c r="AG7" s="221"/>
    </row>
    <row r="8" spans="1:33" s="26" customFormat="1" x14ac:dyDescent="0.2">
      <c r="A8" s="222" t="s">
        <v>835</v>
      </c>
      <c r="B8" s="38">
        <f>SUM('30'!B9,'30'!J5)</f>
        <v>615</v>
      </c>
      <c r="C8" s="38">
        <f>SUM('30'!C9,'30'!K5)</f>
        <v>730</v>
      </c>
      <c r="D8" s="322">
        <f t="shared" si="0"/>
        <v>21.964285714285715</v>
      </c>
      <c r="E8" s="322">
        <f t="shared" si="1"/>
        <v>26.071428571428573</v>
      </c>
      <c r="F8" s="322">
        <f t="shared" si="2"/>
        <v>-4.1071428571428577</v>
      </c>
      <c r="G8" s="38">
        <v>2</v>
      </c>
      <c r="H8" s="38">
        <f t="shared" si="4"/>
        <v>28</v>
      </c>
      <c r="I8" s="38"/>
      <c r="J8" s="38"/>
      <c r="K8" s="38"/>
      <c r="L8" s="38"/>
      <c r="M8" s="38"/>
      <c r="N8" s="38"/>
      <c r="O8" s="38"/>
      <c r="P8" s="38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1"/>
      <c r="AE8" s="221"/>
      <c r="AF8" s="221"/>
      <c r="AG8" s="221"/>
    </row>
    <row r="9" spans="1:33" s="26" customFormat="1" x14ac:dyDescent="0.2">
      <c r="A9" s="222" t="s">
        <v>744</v>
      </c>
      <c r="B9" s="38">
        <f>SUM('30'!B10,'30'!J11,'30'!R6,'30'!Z7,'30'!AH7,'30'!B22,'30'!J22,'30'!R22,'30'!Z22,'30'!AH22,'30'!B37,'30'!J37,'30'!R37,'30'!Z37,'30'!AH37,'30'!B52,'30'!J52,'30'!R52,'30'!Z52,'30'!AH52,'30'!B67,'30'!J67,'30'!R67)</f>
        <v>11321</v>
      </c>
      <c r="C9" s="38">
        <f>SUM('30'!C10,'30'!K11,'30'!S6,'30'!AA7,'30'!AI7,'30'!C22,'30'!K22,'30'!S22,'30'!AA22,'30'!AI22,'30'!C37,'30'!K37,'30'!S37,'30'!AA37,'30'!AI37,'30'!C52,'30'!K52,'30'!S52,'30'!AA52,'30'!AI52,'30'!C67,'30'!K67,'30'!S67)</f>
        <v>11770</v>
      </c>
      <c r="D9" s="322">
        <f t="shared" si="0"/>
        <v>35.158385093167702</v>
      </c>
      <c r="E9" s="322">
        <f t="shared" si="1"/>
        <v>36.552795031055901</v>
      </c>
      <c r="F9" s="322">
        <f t="shared" si="2"/>
        <v>-1.3944099378881987</v>
      </c>
      <c r="G9" s="38">
        <v>23</v>
      </c>
      <c r="H9" s="38">
        <f t="shared" si="4"/>
        <v>322</v>
      </c>
      <c r="I9" s="38"/>
      <c r="J9" s="38"/>
      <c r="K9" s="38"/>
      <c r="L9" s="38"/>
      <c r="M9" s="38"/>
      <c r="N9" s="38"/>
      <c r="O9" s="38"/>
      <c r="P9" s="38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1"/>
      <c r="AE9" s="221"/>
      <c r="AF9" s="221"/>
      <c r="AG9" s="221"/>
    </row>
    <row r="10" spans="1:33" s="26" customFormat="1" x14ac:dyDescent="0.2">
      <c r="A10" s="323" t="s">
        <v>741</v>
      </c>
      <c r="B10" s="38">
        <f>SUM('30'!I112,'30'!J79,'30'!R79,'30'!Z79,'30'!AH79,'30'!B94,'30'!J94,'30'!R94,'30'!Z94)</f>
        <v>17412</v>
      </c>
      <c r="C10" s="38">
        <f>SUM('30'!Q112,'30'!K79,'30'!S79,'30'!AA79,'30'!AI79,'30'!C94,'30'!K94,'30'!S94,'30'!AA94)</f>
        <v>17985</v>
      </c>
      <c r="D10" s="322">
        <f t="shared" si="0"/>
        <v>37.688311688311686</v>
      </c>
      <c r="E10" s="322">
        <f t="shared" si="1"/>
        <v>38.928571428571431</v>
      </c>
      <c r="F10" s="322">
        <f t="shared" si="2"/>
        <v>-1.2402597402597451</v>
      </c>
      <c r="G10" s="38">
        <v>33</v>
      </c>
      <c r="H10" s="38">
        <f t="shared" si="4"/>
        <v>462</v>
      </c>
      <c r="I10" s="38"/>
      <c r="J10" s="38"/>
      <c r="K10" s="38"/>
      <c r="L10" s="38"/>
      <c r="M10" s="38"/>
      <c r="N10" s="38"/>
      <c r="O10" s="38"/>
      <c r="P10" s="38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1"/>
      <c r="AE10" s="221"/>
      <c r="AF10" s="221"/>
      <c r="AG10" s="221"/>
    </row>
    <row r="11" spans="1:33" s="26" customFormat="1" x14ac:dyDescent="0.2">
      <c r="A11" s="222" t="s">
        <v>740</v>
      </c>
      <c r="B11" s="38">
        <f>SUM('30'!J10,'30'!R9,'30'!Z39,'30'!AH39)</f>
        <v>1730</v>
      </c>
      <c r="C11" s="38">
        <f>SUM('30'!K10,'30'!S9,'30'!AA39,'30'!AI39)</f>
        <v>1848</v>
      </c>
      <c r="D11" s="322">
        <f t="shared" si="0"/>
        <v>30.892857142857142</v>
      </c>
      <c r="E11" s="322">
        <f t="shared" si="1"/>
        <v>33</v>
      </c>
      <c r="F11" s="322">
        <f t="shared" si="2"/>
        <v>-2.1071428571428577</v>
      </c>
      <c r="G11" s="38">
        <v>4</v>
      </c>
      <c r="H11" s="38">
        <f t="shared" si="4"/>
        <v>56</v>
      </c>
      <c r="I11" s="38"/>
      <c r="J11" s="38"/>
      <c r="K11" s="38"/>
      <c r="L11" s="38"/>
      <c r="M11" s="38"/>
      <c r="N11" s="38"/>
      <c r="O11" s="38"/>
      <c r="P11" s="38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1"/>
      <c r="AE11" s="221"/>
      <c r="AF11" s="221"/>
      <c r="AG11" s="221"/>
    </row>
    <row r="12" spans="1:33" s="26" customFormat="1" x14ac:dyDescent="0.2">
      <c r="A12" s="323" t="s">
        <v>750</v>
      </c>
      <c r="B12" s="38">
        <f>SUM('30'!J9,'30'!R10,'30'!Z13,'30'!AH13,'30'!B28,'30'!J28,'30'!R28,'30'!Z28,'30'!AH28,'30'!Z35,'30'!AH35,'30'!B50,'30'!R71,'30'!Z71,'30'!AH71,'30'!B86,'30'!J86,'30'!R86,'30'!Z86,'30'!AH86,'30'!B101,'30'!J101,'30'!R101,'30'!Z101)</f>
        <v>12527</v>
      </c>
      <c r="C12" s="38">
        <f>SUM('30'!K9,'30'!S10,'30'!AA13,'30'!AI13,'30'!C28,'30'!K28,'30'!S28,'30'!AA28,'30'!AI28,'30'!AA35,'30'!AI35,'30'!C50,'30'!S71,'30'!AA71,'30'!AI71,'30'!C86,'30'!K86,'30'!S86,'30'!AA86,'30'!AI86,'30'!C101,'30'!K101,'30'!S101,'30'!AA101)</f>
        <v>12928</v>
      </c>
      <c r="D12" s="322">
        <f t="shared" si="0"/>
        <v>37.282738095238095</v>
      </c>
      <c r="E12" s="322">
        <f t="shared" si="1"/>
        <v>38.476190476190474</v>
      </c>
      <c r="F12" s="322">
        <f t="shared" si="2"/>
        <v>-1.1934523809523796</v>
      </c>
      <c r="G12" s="38">
        <v>24</v>
      </c>
      <c r="H12" s="38">
        <f t="shared" si="4"/>
        <v>336</v>
      </c>
      <c r="I12" s="38"/>
      <c r="J12" s="38"/>
      <c r="K12" s="38"/>
      <c r="L12" s="38"/>
      <c r="M12" s="38"/>
      <c r="N12" s="38"/>
      <c r="O12" s="38"/>
      <c r="P12" s="38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1"/>
      <c r="AE12" s="221"/>
      <c r="AF12" s="221"/>
      <c r="AG12" s="221"/>
    </row>
    <row r="13" spans="1:33" s="26" customFormat="1" x14ac:dyDescent="0.2">
      <c r="A13" s="222" t="s">
        <v>751</v>
      </c>
      <c r="B13" s="38">
        <f>SUM('30'!J12,'30'!R8,'30'!Z14,'30'!AH14,'30'!B29,'30'!J29,'30'!R29,'30'!Z29,'30'!AH29)</f>
        <v>3967</v>
      </c>
      <c r="C13" s="38">
        <f>SUM('30'!K12,'30'!S8,'30'!AA14,'30'!AI14,'30'!C29,'30'!K29,'30'!S29,'30'!AA29,'30'!AI29)</f>
        <v>4364</v>
      </c>
      <c r="D13" s="322">
        <f t="shared" si="0"/>
        <v>31.484126984126984</v>
      </c>
      <c r="E13" s="322">
        <f t="shared" si="1"/>
        <v>34.634920634920633</v>
      </c>
      <c r="F13" s="322">
        <f t="shared" si="2"/>
        <v>-3.1507936507936485</v>
      </c>
      <c r="G13" s="38">
        <v>9</v>
      </c>
      <c r="H13" s="38">
        <f t="shared" si="4"/>
        <v>126</v>
      </c>
      <c r="I13" s="38"/>
      <c r="J13" s="38"/>
      <c r="K13" s="38"/>
      <c r="L13" s="38"/>
      <c r="M13" s="38"/>
      <c r="N13" s="38"/>
      <c r="O13" s="38"/>
      <c r="P13" s="38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1"/>
      <c r="AE13" s="221"/>
      <c r="AF13" s="221"/>
      <c r="AG13" s="221"/>
    </row>
    <row r="14" spans="1:33" s="26" customFormat="1" x14ac:dyDescent="0.2">
      <c r="A14" s="222" t="s">
        <v>752</v>
      </c>
      <c r="B14" s="38">
        <f>'30'!J3</f>
        <v>287</v>
      </c>
      <c r="C14" s="38">
        <f>'30'!K3</f>
        <v>405</v>
      </c>
      <c r="D14" s="322">
        <f t="shared" si="0"/>
        <v>20.5</v>
      </c>
      <c r="E14" s="322">
        <f t="shared" si="1"/>
        <v>28.928571428571427</v>
      </c>
      <c r="F14" s="322">
        <f t="shared" si="2"/>
        <v>-8.428571428571427</v>
      </c>
      <c r="G14" s="38">
        <v>1</v>
      </c>
      <c r="H14" s="38">
        <f t="shared" si="4"/>
        <v>14</v>
      </c>
      <c r="I14" s="38"/>
      <c r="J14" s="38"/>
      <c r="K14" s="38"/>
      <c r="L14" s="38"/>
      <c r="M14" s="38"/>
      <c r="N14" s="38"/>
      <c r="O14" s="38"/>
      <c r="P14" s="38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1"/>
      <c r="AE14" s="221"/>
      <c r="AF14" s="221"/>
      <c r="AG14" s="221"/>
    </row>
    <row r="15" spans="1:33" s="26" customFormat="1" x14ac:dyDescent="0.2">
      <c r="A15" s="222" t="s">
        <v>753</v>
      </c>
      <c r="B15" s="38">
        <f>SUM('30'!R11,'30'!Z6,'30'!AH6,'30'!B21,'30'!J21,'30'!J33,'30'!R33,'30'!Z33,'30'!AH33)</f>
        <v>4624</v>
      </c>
      <c r="C15" s="38">
        <f>SUM('30'!S11,'30'!AA6,'30'!AI6,'30'!C21,'30'!K21,'30'!K33,'30'!S33,'30'!AA33,'30'!AI33)</f>
        <v>4382</v>
      </c>
      <c r="D15" s="322">
        <f t="shared" si="0"/>
        <v>36.698412698412696</v>
      </c>
      <c r="E15" s="322">
        <f t="shared" si="1"/>
        <v>34.777777777777779</v>
      </c>
      <c r="F15" s="322">
        <f t="shared" si="2"/>
        <v>1.9206349206349174</v>
      </c>
      <c r="G15" s="38">
        <v>9</v>
      </c>
      <c r="H15" s="38">
        <f t="shared" si="4"/>
        <v>126</v>
      </c>
      <c r="I15" s="38"/>
      <c r="J15" s="38"/>
      <c r="K15" s="38"/>
      <c r="L15" s="38"/>
      <c r="M15" s="38"/>
      <c r="N15" s="38"/>
      <c r="O15" s="38"/>
      <c r="P15" s="38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1"/>
      <c r="AE15" s="221"/>
      <c r="AF15" s="221"/>
      <c r="AG15" s="221"/>
    </row>
    <row r="16" spans="1:33" s="26" customFormat="1" x14ac:dyDescent="0.2">
      <c r="A16" s="222" t="s">
        <v>754</v>
      </c>
      <c r="B16" s="38">
        <f>SUM('30'!R14,'30'!Z9,'30'!AH9,'30'!B24,'30'!J24,'30'!R24,'30'!Z24,'30'!AH24,'30'!B39,'30'!J39,'30'!R39)</f>
        <v>5756</v>
      </c>
      <c r="C16" s="38">
        <f>SUM('30'!S14,'30'!AA9,'30'!AI9,'30'!C24,'30'!K24,'30'!S24,'30'!AA24,'30'!AI24,'30'!C39,'30'!K39,'30'!S39)</f>
        <v>5286</v>
      </c>
      <c r="D16" s="322">
        <f t="shared" si="0"/>
        <v>37.376623376623378</v>
      </c>
      <c r="E16" s="322">
        <f t="shared" si="1"/>
        <v>34.324675324675326</v>
      </c>
      <c r="F16" s="322">
        <f t="shared" si="2"/>
        <v>3.0519480519480524</v>
      </c>
      <c r="G16" s="38">
        <v>11</v>
      </c>
      <c r="H16" s="38">
        <f t="shared" si="4"/>
        <v>154</v>
      </c>
      <c r="I16" s="38"/>
      <c r="J16" s="38"/>
      <c r="K16" s="38"/>
      <c r="L16" s="38"/>
      <c r="M16" s="38"/>
      <c r="N16" s="38"/>
      <c r="O16" s="38"/>
      <c r="P16" s="38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1"/>
      <c r="AE16" s="221"/>
      <c r="AF16" s="221"/>
      <c r="AG16" s="221"/>
    </row>
    <row r="17" spans="1:33" s="26" customFormat="1" x14ac:dyDescent="0.2">
      <c r="A17" s="222" t="s">
        <v>755</v>
      </c>
      <c r="B17" s="38">
        <f>'30'!R3</f>
        <v>355</v>
      </c>
      <c r="C17" s="38">
        <f>'30'!S3</f>
        <v>369</v>
      </c>
      <c r="D17" s="322">
        <f t="shared" si="0"/>
        <v>25.357142857142858</v>
      </c>
      <c r="E17" s="322">
        <f t="shared" si="1"/>
        <v>26.357142857142858</v>
      </c>
      <c r="F17" s="322">
        <f t="shared" si="2"/>
        <v>-1</v>
      </c>
      <c r="G17" s="38">
        <v>1</v>
      </c>
      <c r="H17" s="38">
        <f t="shared" si="4"/>
        <v>14</v>
      </c>
      <c r="I17" s="38"/>
      <c r="J17" s="38"/>
      <c r="K17" s="38"/>
      <c r="L17" s="38"/>
      <c r="M17" s="38"/>
      <c r="N17" s="38"/>
      <c r="O17" s="38"/>
      <c r="P17" s="38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1"/>
      <c r="AE17" s="221"/>
      <c r="AF17" s="221"/>
      <c r="AG17" s="221"/>
    </row>
    <row r="18" spans="1:33" s="26" customFormat="1" x14ac:dyDescent="0.2">
      <c r="A18" s="222" t="s">
        <v>1305</v>
      </c>
      <c r="B18" s="38">
        <f>SUM('30'!Z3,'30'!AH3,'30'!B18,'30'!J18,'30'!R18,'30'!Z18,'30'!AH18,'30'!B33)</f>
        <v>3880</v>
      </c>
      <c r="C18" s="38">
        <f>SUM('30'!AA3,'30'!AI3,'30'!C18,'30'!K18,'30'!S18,'30'!AA18,'30'!AI18,'30'!C33)</f>
        <v>4117</v>
      </c>
      <c r="D18" s="322">
        <f t="shared" si="0"/>
        <v>34.642857142857146</v>
      </c>
      <c r="E18" s="322">
        <f t="shared" si="1"/>
        <v>36.758928571428569</v>
      </c>
      <c r="F18" s="322">
        <f t="shared" si="2"/>
        <v>-2.1160714285714235</v>
      </c>
      <c r="G18" s="38">
        <v>8</v>
      </c>
      <c r="H18" s="38">
        <f t="shared" si="4"/>
        <v>112</v>
      </c>
      <c r="I18" s="38"/>
      <c r="J18" s="38"/>
      <c r="K18" s="38"/>
      <c r="L18" s="38"/>
      <c r="M18" s="38"/>
      <c r="N18" s="38"/>
      <c r="O18" s="38"/>
      <c r="P18" s="38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1"/>
      <c r="AE18" s="221"/>
      <c r="AF18" s="221"/>
      <c r="AG18" s="221"/>
    </row>
    <row r="19" spans="1:33" s="26" customFormat="1" x14ac:dyDescent="0.2">
      <c r="A19" s="222" t="s">
        <v>757</v>
      </c>
      <c r="B19" s="38">
        <f>SUM('30'!Z5,'30'!AH5,'30'!B20)</f>
        <v>1407</v>
      </c>
      <c r="C19" s="38">
        <f>SUM('30'!AA5,'30'!AI5,'30'!C20)</f>
        <v>1354</v>
      </c>
      <c r="D19" s="322">
        <f t="shared" si="0"/>
        <v>33.5</v>
      </c>
      <c r="E19" s="322">
        <f t="shared" si="1"/>
        <v>32.238095238095241</v>
      </c>
      <c r="F19" s="322">
        <f t="shared" si="2"/>
        <v>1.2619047619047592</v>
      </c>
      <c r="G19" s="38">
        <v>3</v>
      </c>
      <c r="H19" s="38">
        <f t="shared" si="4"/>
        <v>42</v>
      </c>
      <c r="I19" s="38"/>
      <c r="J19" s="38"/>
      <c r="K19" s="38"/>
      <c r="L19" s="38"/>
      <c r="M19" s="38"/>
      <c r="N19" s="38"/>
      <c r="O19" s="38"/>
      <c r="P19" s="38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1"/>
      <c r="AE19" s="221"/>
      <c r="AF19" s="221"/>
      <c r="AG19" s="221"/>
    </row>
    <row r="20" spans="1:33" s="26" customFormat="1" x14ac:dyDescent="0.2">
      <c r="A20" s="222" t="s">
        <v>758</v>
      </c>
      <c r="B20" s="38">
        <f>SUM('30'!Z12,'30'!AH12)</f>
        <v>798</v>
      </c>
      <c r="C20" s="38">
        <f>SUM('30'!AA12,'30'!AI12)</f>
        <v>864</v>
      </c>
      <c r="D20" s="322">
        <f t="shared" si="0"/>
        <v>28.5</v>
      </c>
      <c r="E20" s="322">
        <f t="shared" si="1"/>
        <v>30.857142857142858</v>
      </c>
      <c r="F20" s="322">
        <f t="shared" si="2"/>
        <v>-2.3571428571428577</v>
      </c>
      <c r="G20" s="38">
        <v>2</v>
      </c>
      <c r="H20" s="38">
        <f t="shared" si="4"/>
        <v>28</v>
      </c>
      <c r="I20" s="38"/>
      <c r="J20" s="38"/>
      <c r="K20" s="38"/>
      <c r="L20" s="38"/>
      <c r="M20" s="38"/>
      <c r="N20" s="38"/>
      <c r="O20" s="38"/>
      <c r="P20" s="38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1"/>
      <c r="AE20" s="221"/>
      <c r="AF20" s="221"/>
      <c r="AG20" s="221"/>
    </row>
    <row r="21" spans="1:33" s="26" customFormat="1" x14ac:dyDescent="0.2">
      <c r="A21" s="222" t="s">
        <v>759</v>
      </c>
      <c r="B21" s="38">
        <f>SUM('30'!B26,'30'!J26,'30'!R26,'30'!Z26,'30'!AH26,'30'!B41)</f>
        <v>2563</v>
      </c>
      <c r="C21" s="38">
        <f>SUM('30'!C26,'30'!K26,'30'!S26,'30'!AA26,'30'!AI26,'30'!C41)</f>
        <v>3195</v>
      </c>
      <c r="D21" s="322">
        <f t="shared" si="0"/>
        <v>30.511904761904763</v>
      </c>
      <c r="E21" s="322">
        <f t="shared" si="1"/>
        <v>38.035714285714285</v>
      </c>
      <c r="F21" s="322">
        <f t="shared" si="2"/>
        <v>-7.5238095238095219</v>
      </c>
      <c r="G21" s="38">
        <v>6</v>
      </c>
      <c r="H21" s="38">
        <f t="shared" si="4"/>
        <v>84</v>
      </c>
      <c r="I21" s="38"/>
      <c r="J21" s="38"/>
      <c r="K21" s="38"/>
      <c r="L21" s="38"/>
      <c r="M21" s="38"/>
      <c r="N21" s="38"/>
      <c r="O21" s="38"/>
      <c r="P21" s="38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1"/>
      <c r="AE21" s="221"/>
      <c r="AF21" s="221"/>
      <c r="AG21" s="221"/>
    </row>
    <row r="22" spans="1:33" s="26" customFormat="1" x14ac:dyDescent="0.2">
      <c r="A22" s="222" t="s">
        <v>760</v>
      </c>
      <c r="B22" s="38">
        <f>SUM('30'!B27,'30'!J27,'30'!R27,'30'!Z27,'30'!AH27)</f>
        <v>2481</v>
      </c>
      <c r="C22" s="38">
        <f>SUM('30'!C27,'30'!K27,'30'!S27,'30'!AA27,'30'!AI27)</f>
        <v>2410</v>
      </c>
      <c r="D22" s="322">
        <f t="shared" si="0"/>
        <v>35.442857142857143</v>
      </c>
      <c r="E22" s="322">
        <f t="shared" si="1"/>
        <v>34.428571428571431</v>
      </c>
      <c r="F22" s="322">
        <f t="shared" si="2"/>
        <v>1.0142857142857125</v>
      </c>
      <c r="G22" s="38">
        <v>5</v>
      </c>
      <c r="H22" s="38">
        <f t="shared" si="4"/>
        <v>70</v>
      </c>
      <c r="I22" s="38"/>
      <c r="J22" s="38"/>
      <c r="K22" s="38"/>
      <c r="L22" s="38"/>
      <c r="M22" s="38"/>
      <c r="N22" s="38"/>
      <c r="O22" s="38"/>
      <c r="P22" s="38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1"/>
      <c r="AE22" s="221"/>
      <c r="AF22" s="221"/>
      <c r="AG22" s="221"/>
    </row>
    <row r="23" spans="1:33" s="26" customFormat="1" x14ac:dyDescent="0.2">
      <c r="A23" s="222" t="s">
        <v>761</v>
      </c>
      <c r="B23" s="38">
        <f>SUM('30'!J20,'30'!R20,'30'!Z20,'30'!AH20,'30'!B35,'30'!J35,'30'!R35)</f>
        <v>3934</v>
      </c>
      <c r="C23" s="38">
        <f>SUM('30'!K20,'30'!S20,'30'!AA20,'30'!AI20,'30'!C35,'30'!K35,'30'!S35)</f>
        <v>3498</v>
      </c>
      <c r="D23" s="322">
        <f t="shared" si="0"/>
        <v>40.142857142857146</v>
      </c>
      <c r="E23" s="322">
        <f t="shared" si="1"/>
        <v>35.693877551020407</v>
      </c>
      <c r="F23" s="322">
        <f t="shared" si="2"/>
        <v>4.4489795918367392</v>
      </c>
      <c r="G23" s="38">
        <v>7</v>
      </c>
      <c r="H23" s="38">
        <f t="shared" si="4"/>
        <v>98</v>
      </c>
      <c r="I23" s="38"/>
      <c r="J23" s="38"/>
      <c r="K23" s="38"/>
      <c r="L23" s="38"/>
      <c r="M23" s="38"/>
      <c r="N23" s="38"/>
      <c r="O23" s="38"/>
      <c r="P23" s="38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1"/>
      <c r="AE23" s="221"/>
      <c r="AF23" s="221"/>
      <c r="AG23" s="221"/>
    </row>
    <row r="24" spans="1:33" s="26" customFormat="1" x14ac:dyDescent="0.2">
      <c r="A24" s="323" t="s">
        <v>762</v>
      </c>
      <c r="B24" s="38">
        <f>SUM('30'!I115,'30'!R96,'30'!Z96)</f>
        <v>15897</v>
      </c>
      <c r="C24" s="38">
        <f>SUM('30'!Q115,'30'!S96,'30'!AA96)</f>
        <v>15013</v>
      </c>
      <c r="D24" s="322">
        <f t="shared" si="0"/>
        <v>42.055555555555557</v>
      </c>
      <c r="E24" s="322">
        <f t="shared" si="1"/>
        <v>39.716931216931215</v>
      </c>
      <c r="F24" s="322">
        <f t="shared" si="2"/>
        <v>2.3386243386243422</v>
      </c>
      <c r="G24" s="38">
        <v>27</v>
      </c>
      <c r="H24" s="38">
        <f t="shared" si="4"/>
        <v>378</v>
      </c>
      <c r="I24" s="38"/>
      <c r="J24" s="38"/>
      <c r="K24" s="38"/>
      <c r="L24" s="38"/>
      <c r="M24" s="38"/>
      <c r="N24" s="38"/>
      <c r="O24" s="38"/>
      <c r="P24" s="38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1"/>
      <c r="AE24" s="221"/>
      <c r="AF24" s="221"/>
      <c r="AG24" s="221"/>
    </row>
    <row r="25" spans="1:33" s="26" customFormat="1" x14ac:dyDescent="0.2">
      <c r="A25" s="222" t="s">
        <v>763</v>
      </c>
      <c r="B25" s="38">
        <f>SUM('30'!B42,'30'!J42,'30'!R42,'30'!Z42,'30'!AH42,'30'!B57,'30'!J57,'30'!R57,'30'!Z57,'30'!AH57,'30'!B72,'30'!J72,'30'!R72,'30'!Z72,'30'!Z88,'30'!AH88)</f>
        <v>9489</v>
      </c>
      <c r="C25" s="38">
        <f>SUM('30'!C42,'30'!K42,'30'!S42,'30'!AA42,'30'!AI42,'30'!C57,'30'!K57,'30'!S57,'30'!AA57,'30'!AI57,'30'!C72,'30'!K72,'30'!S72,'30'!AA72,'30'!AA88,'30'!AI88)</f>
        <v>9065</v>
      </c>
      <c r="D25" s="322">
        <f t="shared" si="0"/>
        <v>42.361607142857146</v>
      </c>
      <c r="E25" s="322">
        <f t="shared" si="1"/>
        <v>40.46875</v>
      </c>
      <c r="F25" s="322">
        <f t="shared" si="2"/>
        <v>1.8928571428571459</v>
      </c>
      <c r="G25" s="38">
        <v>16</v>
      </c>
      <c r="H25" s="38">
        <f t="shared" si="4"/>
        <v>224</v>
      </c>
      <c r="I25" s="38"/>
      <c r="J25" s="38"/>
      <c r="K25" s="38"/>
      <c r="L25" s="38"/>
      <c r="M25" s="38"/>
      <c r="N25" s="38"/>
      <c r="O25" s="38"/>
      <c r="P25" s="38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1"/>
      <c r="AE25" s="221"/>
      <c r="AF25" s="221"/>
      <c r="AG25" s="221"/>
    </row>
    <row r="26" spans="1:33" s="26" customFormat="1" x14ac:dyDescent="0.2">
      <c r="A26" s="222" t="s">
        <v>764</v>
      </c>
      <c r="B26" s="38">
        <f>SUM('30'!B43,'30'!J43,'30'!R43,'30'!Z43,'30'!AH43,'30'!B58,'30'!J58,'30'!R58,'30'!Z58,'30'!AH58,'30'!B73,'30'!J73,'30'!R73,'30'!Z73,'30'!AH73,'30'!B88,'30'!J88,'30'!R88)</f>
        <v>11045</v>
      </c>
      <c r="C26" s="38">
        <f>SUM('30'!C43,'30'!K43,'30'!S43,'30'!AA43,'30'!AI43,'30'!C58,'30'!K58,'30'!S58,'30'!AA58,'30'!AI58,'30'!C73,'30'!K73,'30'!S73,'30'!AA73,'30'!AI73,'30'!C88,'30'!K88,'30'!S88)</f>
        <v>10694</v>
      </c>
      <c r="D26" s="322">
        <f t="shared" si="0"/>
        <v>43.829365079365083</v>
      </c>
      <c r="E26" s="322">
        <f t="shared" si="1"/>
        <v>42.436507936507937</v>
      </c>
      <c r="F26" s="322">
        <f t="shared" si="2"/>
        <v>1.3928571428571459</v>
      </c>
      <c r="G26" s="38">
        <v>18</v>
      </c>
      <c r="H26" s="38">
        <f t="shared" si="4"/>
        <v>252</v>
      </c>
      <c r="I26" s="38"/>
      <c r="J26" s="38"/>
      <c r="K26" s="38"/>
      <c r="L26" s="38"/>
      <c r="M26" s="38"/>
      <c r="N26" s="38"/>
      <c r="O26" s="38"/>
      <c r="P26" s="38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1"/>
      <c r="AE26" s="221"/>
      <c r="AF26" s="221"/>
      <c r="AG26" s="221"/>
    </row>
    <row r="27" spans="1:33" s="26" customFormat="1" x14ac:dyDescent="0.2">
      <c r="A27" s="222" t="s">
        <v>765</v>
      </c>
      <c r="B27" s="38">
        <f>SUM('30'!B44,'30'!J44,'30'!R44,'30'!Z44,'30'!AH44,'30'!B59,'30'!J59)</f>
        <v>3924</v>
      </c>
      <c r="C27" s="38">
        <f>SUM('30'!C44,'30'!K44,'30'!S44,'30'!AA44,'30'!AI44,'30'!C59,'30'!K59)</f>
        <v>3993</v>
      </c>
      <c r="D27" s="322">
        <f t="shared" si="0"/>
        <v>40.04081632653061</v>
      </c>
      <c r="E27" s="322">
        <f t="shared" si="1"/>
        <v>40.744897959183675</v>
      </c>
      <c r="F27" s="322">
        <f t="shared" si="2"/>
        <v>-0.70408163265306456</v>
      </c>
      <c r="G27" s="38">
        <v>7</v>
      </c>
      <c r="H27" s="38">
        <f t="shared" si="4"/>
        <v>98</v>
      </c>
      <c r="I27" s="38"/>
      <c r="J27" s="38"/>
      <c r="K27" s="38"/>
      <c r="L27" s="38"/>
      <c r="M27" s="38"/>
      <c r="N27" s="38"/>
      <c r="O27" s="38"/>
      <c r="P27" s="38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1"/>
      <c r="AE27" s="221"/>
      <c r="AF27" s="221"/>
      <c r="AG27" s="221"/>
    </row>
    <row r="28" spans="1:33" s="26" customFormat="1" x14ac:dyDescent="0.2">
      <c r="A28" s="222" t="s">
        <v>766</v>
      </c>
      <c r="B28" s="38">
        <f>'30'!J41</f>
        <v>538</v>
      </c>
      <c r="C28" s="38">
        <f>'30'!K41</f>
        <v>612</v>
      </c>
      <c r="D28" s="322">
        <f t="shared" si="0"/>
        <v>38.428571428571431</v>
      </c>
      <c r="E28" s="322">
        <f t="shared" si="1"/>
        <v>43.714285714285715</v>
      </c>
      <c r="F28" s="322">
        <f t="shared" si="2"/>
        <v>-5.2857142857142847</v>
      </c>
      <c r="G28" s="38">
        <v>1</v>
      </c>
      <c r="H28" s="38">
        <f t="shared" si="4"/>
        <v>14</v>
      </c>
      <c r="I28" s="38"/>
      <c r="J28" s="38"/>
      <c r="K28" s="38"/>
      <c r="L28" s="38"/>
      <c r="M28" s="38"/>
      <c r="N28" s="38"/>
      <c r="O28" s="38"/>
      <c r="P28" s="38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1"/>
      <c r="AE28" s="221"/>
      <c r="AF28" s="221"/>
      <c r="AG28" s="221"/>
    </row>
    <row r="29" spans="1:33" s="26" customFormat="1" x14ac:dyDescent="0.2">
      <c r="A29" s="222" t="s">
        <v>767</v>
      </c>
      <c r="B29" s="38">
        <f>SUM('30'!R41,'30'!Z41,'30'!AH41,'30'!B56,'30'!J56,'30'!R56,'30'!Z56,'30'!AH56,'30'!B71,'30'!J71)</f>
        <v>5809</v>
      </c>
      <c r="C29" s="38">
        <f>SUM('30'!S41,'30'!AA41,'30'!AI41,'30'!C56,'30'!K56,'30'!S56,'30'!AA56,'30'!AI56,'30'!C71,'30'!K71)</f>
        <v>5237</v>
      </c>
      <c r="D29" s="322">
        <f t="shared" si="0"/>
        <v>41.49285714285714</v>
      </c>
      <c r="E29" s="322">
        <f t="shared" si="1"/>
        <v>37.407142857142858</v>
      </c>
      <c r="F29" s="322">
        <f t="shared" si="2"/>
        <v>4.0857142857142819</v>
      </c>
      <c r="G29" s="38">
        <v>10</v>
      </c>
      <c r="H29" s="38">
        <f t="shared" si="4"/>
        <v>140</v>
      </c>
      <c r="I29" s="38"/>
      <c r="J29" s="38"/>
      <c r="K29" s="38"/>
      <c r="L29" s="38"/>
      <c r="M29" s="38"/>
      <c r="N29" s="38"/>
      <c r="O29" s="38"/>
      <c r="P29" s="38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1"/>
      <c r="AE29" s="221"/>
      <c r="AF29" s="221"/>
      <c r="AG29" s="221"/>
    </row>
    <row r="30" spans="1:33" s="26" customFormat="1" x14ac:dyDescent="0.2">
      <c r="A30" s="222" t="s">
        <v>768</v>
      </c>
      <c r="B30" s="38">
        <f>SUM('30'!B48,'30'!J48,'30'!R48,'30'!Z48,'30'!AH48)</f>
        <v>2369</v>
      </c>
      <c r="C30" s="38">
        <f>SUM('30'!C48,'30'!K48,'30'!S48,'30'!AA48,'30'!AI48)</f>
        <v>2808</v>
      </c>
      <c r="D30" s="322">
        <f t="shared" si="0"/>
        <v>33.842857142857142</v>
      </c>
      <c r="E30" s="322">
        <f t="shared" si="1"/>
        <v>40.114285714285714</v>
      </c>
      <c r="F30" s="322">
        <f t="shared" si="2"/>
        <v>-6.2714285714285722</v>
      </c>
      <c r="G30" s="38">
        <v>5</v>
      </c>
      <c r="H30" s="38">
        <f t="shared" si="4"/>
        <v>70</v>
      </c>
      <c r="I30" s="38"/>
      <c r="J30" s="38"/>
      <c r="K30" s="38"/>
      <c r="L30" s="38"/>
      <c r="M30" s="38"/>
      <c r="N30" s="38"/>
      <c r="O30" s="38"/>
      <c r="P30" s="38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1"/>
      <c r="AE30" s="221"/>
      <c r="AF30" s="221"/>
      <c r="AG30" s="221"/>
    </row>
    <row r="31" spans="1:33" s="26" customFormat="1" x14ac:dyDescent="0.2">
      <c r="A31" s="323" t="s">
        <v>769</v>
      </c>
      <c r="B31" s="38">
        <f>SUM('30'!B54,'30'!J54,'30'!R54,'30'!Z54,'30'!AH54,'30'!B69,'30'!J69,'30'!R69,'30'!Z69,'30'!AH69,'30'!B84,'30'!J84,'30'!R84,'30'!Z84,'30'!AH84,'30'!B99,'30'!J99,'30'!R99,'30'!Z99)</f>
        <v>11144</v>
      </c>
      <c r="C31" s="38">
        <f>SUM('30'!C54,'30'!K54,'30'!S54,'30'!AA54,'30'!AI54,'30'!C69,'30'!K69,'30'!S69,'30'!AA69,'30'!AI69,'30'!C84,'30'!K84,'30'!S84,'30'!AA84,'30'!AI84,'30'!C99,'30'!K99,'30'!S99,'30'!AA99)</f>
        <v>11320</v>
      </c>
      <c r="D31" s="322">
        <f t="shared" si="0"/>
        <v>41.89473684210526</v>
      </c>
      <c r="E31" s="322">
        <f t="shared" si="1"/>
        <v>42.556390977443606</v>
      </c>
      <c r="F31" s="322">
        <f t="shared" si="2"/>
        <v>-0.66165413533834538</v>
      </c>
      <c r="G31" s="38">
        <v>19</v>
      </c>
      <c r="H31" s="38">
        <f t="shared" si="4"/>
        <v>266</v>
      </c>
      <c r="I31" s="38"/>
      <c r="J31" s="38"/>
      <c r="K31" s="38"/>
      <c r="L31" s="38"/>
      <c r="M31" s="38"/>
      <c r="N31" s="38"/>
      <c r="O31" s="38"/>
      <c r="P31" s="38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1"/>
      <c r="AE31" s="221"/>
      <c r="AF31" s="221"/>
      <c r="AG31" s="221"/>
    </row>
    <row r="32" spans="1:33" s="26" customFormat="1" x14ac:dyDescent="0.2">
      <c r="A32" s="323" t="s">
        <v>770</v>
      </c>
      <c r="B32" s="38">
        <f>SUM('30'!J50,'30'!R50,'30'!Z50,'30'!AH50,'30'!B65,'30'!J65,'30'!R65,'30'!Z65,'30'!AH65,'30'!B80,'30'!J80,'30'!R80,'30'!Z80,'30'!AH80,'30'!B95,'30'!J95,'30'!R95,'30'!Z95)</f>
        <v>10931</v>
      </c>
      <c r="C32" s="38">
        <f>SUM('30'!K50,'30'!S50,'30'!AA50,'30'!AI50,'30'!C65,'30'!K65,'30'!S65,'30'!AA65,'30'!AI65,'30'!C80,'30'!K80,'30'!S80,'30'!AA80,'30'!AI80,'30'!C95,'30'!K95,'30'!S95,'30'!AA95)</f>
        <v>10524</v>
      </c>
      <c r="D32" s="322">
        <f t="shared" si="0"/>
        <v>43.376984126984127</v>
      </c>
      <c r="E32" s="322">
        <f t="shared" si="1"/>
        <v>41.761904761904759</v>
      </c>
      <c r="F32" s="322">
        <f t="shared" si="2"/>
        <v>1.6150793650793673</v>
      </c>
      <c r="G32" s="38">
        <v>18</v>
      </c>
      <c r="H32" s="38">
        <f t="shared" si="4"/>
        <v>252</v>
      </c>
      <c r="I32" s="38"/>
      <c r="J32" s="38"/>
      <c r="K32" s="38"/>
      <c r="L32" s="38"/>
      <c r="M32" s="38"/>
      <c r="N32" s="38"/>
      <c r="O32" s="38"/>
      <c r="P32" s="38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1"/>
      <c r="AE32" s="221"/>
      <c r="AF32" s="221"/>
      <c r="AG32" s="221"/>
    </row>
    <row r="33" spans="1:33" s="26" customFormat="1" x14ac:dyDescent="0.2">
      <c r="A33" s="323" t="s">
        <v>771</v>
      </c>
      <c r="B33" s="38">
        <f>SUM('30'!R59,'30'!Z59,'30'!AH59,'30'!B74,'30'!J74,'30'!R74,'30'!Z74,'30'!AH74,'30'!B89,'30'!J89,'30'!R89,'30'!Z89,'30'!AH89,'30'!B104,'30'!J104,'30'!R104,'30'!Z104)</f>
        <v>10352</v>
      </c>
      <c r="C33" s="38">
        <f>SUM('30'!S59,'30'!AA59,'30'!AI59,'30'!C74,'30'!K74,'30'!S74,'30'!AA74,'30'!AI74,'30'!C89,'30'!K89,'30'!S89,'30'!AA89,'30'!AI89,'30'!C104,'30'!K104,'30'!S104,'30'!AA104)</f>
        <v>9758</v>
      </c>
      <c r="D33" s="322">
        <f t="shared" si="0"/>
        <v>43.495798319327733</v>
      </c>
      <c r="E33" s="322">
        <f t="shared" si="1"/>
        <v>41</v>
      </c>
      <c r="F33" s="322">
        <f t="shared" si="2"/>
        <v>2.4957983193277329</v>
      </c>
      <c r="G33" s="38">
        <v>17</v>
      </c>
      <c r="H33" s="38">
        <f t="shared" si="4"/>
        <v>238</v>
      </c>
      <c r="I33" s="38"/>
      <c r="J33" s="38"/>
      <c r="K33" s="38"/>
      <c r="L33" s="38"/>
      <c r="M33" s="38"/>
      <c r="N33" s="38"/>
      <c r="O33" s="38"/>
      <c r="P33" s="38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1"/>
      <c r="AE33" s="221"/>
      <c r="AF33" s="221"/>
      <c r="AG33" s="221"/>
    </row>
    <row r="34" spans="1:33" s="12" customFormat="1" ht="12.75" customHeight="1" x14ac:dyDescent="0.2">
      <c r="A34" s="38" t="s">
        <v>772</v>
      </c>
      <c r="B34" s="38">
        <f>SUM('30'!B63,'30'!J63,'30'!R63,'30'!Z63,'30'!AH63,'30'!B78)</f>
        <v>3537</v>
      </c>
      <c r="C34" s="38">
        <f>SUM('30'!C63,'30'!K63,'30'!S63,'30'!AA63,'30'!AI63,'30'!C78)</f>
        <v>3550</v>
      </c>
      <c r="D34" s="322">
        <f t="shared" si="0"/>
        <v>42.107142857142854</v>
      </c>
      <c r="E34" s="322">
        <f t="shared" si="1"/>
        <v>42.261904761904759</v>
      </c>
      <c r="F34" s="322">
        <f t="shared" si="2"/>
        <v>-0.1547619047619051</v>
      </c>
      <c r="G34" s="38">
        <v>6</v>
      </c>
      <c r="H34" s="38">
        <f t="shared" si="4"/>
        <v>84</v>
      </c>
      <c r="I34" s="10"/>
      <c r="J34" s="10"/>
      <c r="K34" s="10"/>
      <c r="L34" s="10"/>
      <c r="M34" s="10"/>
      <c r="N34" s="10"/>
      <c r="O34" s="10"/>
      <c r="P34" s="10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324"/>
      <c r="AE34" s="324"/>
      <c r="AF34" s="324"/>
      <c r="AG34" s="324"/>
    </row>
    <row r="35" spans="1:33" s="26" customFormat="1" ht="12.75" customHeight="1" x14ac:dyDescent="0.2">
      <c r="A35" s="160" t="s">
        <v>773</v>
      </c>
      <c r="B35" s="38">
        <f>SUM('30'!Z67,'30'!AH67,'30'!B82,'30'!J82,'30'!R82,'30'!Z82,'30'!AH82,'30'!B97,'30'!J97,'30'!R97,'30'!Z97)</f>
        <v>6408</v>
      </c>
      <c r="C35" s="38">
        <f>SUM('30'!AA67,'30'!AI67,'30'!C82,'30'!K82,'30'!S82,'30'!AA82,'30'!AI82,'30'!C97,'30'!K97,'30'!S97,'30'!AA97)</f>
        <v>6328</v>
      </c>
      <c r="D35" s="322">
        <f t="shared" si="0"/>
        <v>41.61038961038961</v>
      </c>
      <c r="E35" s="322">
        <f t="shared" si="1"/>
        <v>41.090909090909093</v>
      </c>
      <c r="F35" s="322">
        <f t="shared" si="2"/>
        <v>0.51948051948051699</v>
      </c>
      <c r="G35" s="38">
        <v>11</v>
      </c>
      <c r="H35" s="38">
        <f t="shared" si="4"/>
        <v>154</v>
      </c>
      <c r="I35" s="38"/>
      <c r="J35" s="38"/>
      <c r="K35" s="38"/>
      <c r="L35" s="38"/>
      <c r="M35" s="38"/>
      <c r="N35" s="38"/>
      <c r="O35" s="38"/>
      <c r="P35" s="38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1"/>
      <c r="AE35" s="221"/>
      <c r="AF35" s="221"/>
      <c r="AG35" s="221"/>
    </row>
    <row r="36" spans="1:33" s="26" customFormat="1" ht="12.75" customHeight="1" x14ac:dyDescent="0.2">
      <c r="A36" s="38" t="s">
        <v>774</v>
      </c>
      <c r="B36" s="38">
        <f>SUM('30'!AH72,'30'!B87,'30'!J87,'30'!R87,'30'!Z87,'30'!AH87)</f>
        <v>3315</v>
      </c>
      <c r="C36" s="38">
        <f>SUM('30'!AI72,'30'!C87,'30'!K87,'30'!S87,'30'!AA87,'30'!AI87)</f>
        <v>3539</v>
      </c>
      <c r="D36" s="322">
        <f t="shared" si="0"/>
        <v>39.464285714285715</v>
      </c>
      <c r="E36" s="322">
        <f t="shared" si="1"/>
        <v>42.13095238095238</v>
      </c>
      <c r="F36" s="322">
        <f t="shared" si="2"/>
        <v>-2.6666666666666643</v>
      </c>
      <c r="G36" s="38">
        <v>6</v>
      </c>
      <c r="H36" s="38">
        <f t="shared" si="4"/>
        <v>84</v>
      </c>
      <c r="I36" s="38"/>
      <c r="J36" s="38"/>
      <c r="K36" s="38"/>
      <c r="L36" s="38"/>
      <c r="M36" s="38"/>
      <c r="N36" s="38"/>
      <c r="O36" s="38"/>
      <c r="P36" s="38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1"/>
      <c r="AE36" s="221"/>
      <c r="AF36" s="221"/>
      <c r="AG36" s="221"/>
    </row>
    <row r="37" spans="1:33" s="12" customFormat="1" ht="12.75" customHeight="1" x14ac:dyDescent="0.2">
      <c r="A37" s="38" t="s">
        <v>1306</v>
      </c>
      <c r="B37" s="38">
        <f>SUM('30'!J78)</f>
        <v>583</v>
      </c>
      <c r="C37" s="38">
        <f>SUM('30'!K78)</f>
        <v>537</v>
      </c>
      <c r="D37" s="322">
        <f t="shared" si="0"/>
        <v>41.642857142857146</v>
      </c>
      <c r="E37" s="322">
        <f t="shared" si="1"/>
        <v>38.357142857142854</v>
      </c>
      <c r="F37" s="322">
        <f t="shared" ref="F37:F42" si="5">D37-E37</f>
        <v>3.2857142857142918</v>
      </c>
      <c r="G37" s="38">
        <v>1</v>
      </c>
      <c r="H37" s="38">
        <f t="shared" si="4"/>
        <v>14</v>
      </c>
      <c r="I37" s="10"/>
      <c r="J37" s="10"/>
      <c r="K37" s="10"/>
      <c r="L37" s="10"/>
      <c r="M37" s="10"/>
      <c r="N37" s="10"/>
      <c r="O37" s="10"/>
      <c r="P37" s="10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324"/>
      <c r="AE37" s="324"/>
      <c r="AF37" s="324"/>
      <c r="AG37" s="324"/>
    </row>
    <row r="38" spans="1:33" s="12" customFormat="1" ht="12.75" customHeight="1" x14ac:dyDescent="0.2">
      <c r="A38" s="38" t="s">
        <v>1307</v>
      </c>
      <c r="B38" s="38">
        <f>SUM('30'!R78,'30'!Z78,'30'!AH78)</f>
        <v>1533</v>
      </c>
      <c r="C38" s="38">
        <f>SUM('30'!S78,'30'!AA78,'30'!AI78)</f>
        <v>1837</v>
      </c>
      <c r="D38" s="322">
        <f t="shared" si="0"/>
        <v>36.5</v>
      </c>
      <c r="E38" s="322">
        <f t="shared" si="1"/>
        <v>43.738095238095241</v>
      </c>
      <c r="F38" s="322">
        <f t="shared" si="5"/>
        <v>-7.2380952380952408</v>
      </c>
      <c r="G38" s="38">
        <v>3</v>
      </c>
      <c r="H38" s="38">
        <f t="shared" si="4"/>
        <v>42</v>
      </c>
      <c r="I38" s="10"/>
      <c r="J38" s="10"/>
      <c r="K38" s="10"/>
      <c r="L38" s="10"/>
      <c r="M38" s="10"/>
      <c r="N38" s="10"/>
      <c r="O38" s="10"/>
      <c r="P38" s="10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324"/>
      <c r="AE38" s="324"/>
      <c r="AF38" s="324"/>
      <c r="AG38" s="324"/>
    </row>
    <row r="39" spans="1:33" s="12" customFormat="1" ht="12.75" customHeight="1" x14ac:dyDescent="0.2">
      <c r="A39" s="160" t="s">
        <v>777</v>
      </c>
      <c r="B39" s="38">
        <f>SUM('30'!B93,'30'!J93,'30'!R93,'30'!Z93)</f>
        <v>2413</v>
      </c>
      <c r="C39" s="38">
        <f>SUM('30'!C93,'30'!K93,'30'!S93,'30'!AA93)</f>
        <v>2370</v>
      </c>
      <c r="D39" s="322">
        <f t="shared" si="0"/>
        <v>43.089285714285715</v>
      </c>
      <c r="E39" s="322">
        <f t="shared" si="1"/>
        <v>42.321428571428569</v>
      </c>
      <c r="F39" s="322">
        <f t="shared" si="5"/>
        <v>0.7678571428571459</v>
      </c>
      <c r="G39" s="38">
        <v>4</v>
      </c>
      <c r="H39" s="38">
        <f t="shared" si="4"/>
        <v>56</v>
      </c>
      <c r="I39" s="10"/>
      <c r="J39" s="10"/>
      <c r="K39" s="10"/>
      <c r="L39" s="10"/>
      <c r="M39" s="10"/>
      <c r="N39" s="10"/>
      <c r="O39" s="10"/>
      <c r="P39" s="10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324"/>
      <c r="AE39" s="324"/>
      <c r="AF39" s="324"/>
      <c r="AG39" s="324"/>
    </row>
    <row r="40" spans="1:33" s="12" customFormat="1" ht="12.75" customHeight="1" x14ac:dyDescent="0.2">
      <c r="A40" s="160" t="s">
        <v>778</v>
      </c>
      <c r="B40" s="38">
        <f>SUM('30'!B102,'30'!J102,'30'!R102,'30'!Z102)</f>
        <v>2374</v>
      </c>
      <c r="C40" s="38">
        <f>SUM('30'!C102,'30'!K102,'30'!S102,'30'!AA102)</f>
        <v>2373</v>
      </c>
      <c r="D40" s="322">
        <f t="shared" si="0"/>
        <v>42.392857142857146</v>
      </c>
      <c r="E40" s="322">
        <f t="shared" si="1"/>
        <v>42.375</v>
      </c>
      <c r="F40" s="322">
        <f t="shared" si="5"/>
        <v>1.7857142857145902E-2</v>
      </c>
      <c r="G40" s="38">
        <v>4</v>
      </c>
      <c r="H40" s="38">
        <f t="shared" si="4"/>
        <v>56</v>
      </c>
      <c r="I40" s="10"/>
      <c r="J40" s="10"/>
      <c r="K40" s="10"/>
      <c r="L40" s="10"/>
      <c r="M40" s="10"/>
      <c r="N40" s="10"/>
      <c r="O40" s="10"/>
      <c r="P40" s="10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324"/>
      <c r="AE40" s="324"/>
      <c r="AF40" s="324"/>
      <c r="AG40" s="324"/>
    </row>
    <row r="41" spans="1:33" s="12" customFormat="1" ht="12.75" customHeight="1" x14ac:dyDescent="0.2">
      <c r="A41" s="38" t="s">
        <v>779</v>
      </c>
      <c r="B41" s="38">
        <f>SUM('30'!B103)</f>
        <v>569</v>
      </c>
      <c r="C41" s="38">
        <f>SUM('30'!C103)</f>
        <v>657</v>
      </c>
      <c r="D41" s="322">
        <f t="shared" si="0"/>
        <v>40.642857142857146</v>
      </c>
      <c r="E41" s="322">
        <f t="shared" si="1"/>
        <v>46.928571428571431</v>
      </c>
      <c r="F41" s="322">
        <f t="shared" si="5"/>
        <v>-6.2857142857142847</v>
      </c>
      <c r="G41" s="38">
        <v>1</v>
      </c>
      <c r="H41" s="38">
        <f t="shared" si="4"/>
        <v>14</v>
      </c>
      <c r="I41" s="10"/>
      <c r="J41" s="10"/>
      <c r="K41" s="10"/>
      <c r="L41" s="10"/>
      <c r="M41" s="10"/>
      <c r="N41" s="10"/>
      <c r="O41" s="10"/>
      <c r="P41" s="10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324"/>
      <c r="AE41" s="324"/>
      <c r="AF41" s="324"/>
      <c r="AG41" s="324"/>
    </row>
    <row r="42" spans="1:33" s="12" customFormat="1" ht="12.75" customHeight="1" x14ac:dyDescent="0.2">
      <c r="A42" s="160" t="s">
        <v>1946</v>
      </c>
      <c r="B42" s="38">
        <f>SUM('30'!J103,'30'!R103,'30'!Z103)</f>
        <v>1752</v>
      </c>
      <c r="C42" s="38">
        <f>SUM('30'!K103,'30'!S103,'30'!AA103)</f>
        <v>1755</v>
      </c>
      <c r="D42" s="322">
        <f t="shared" si="0"/>
        <v>41.714285714285715</v>
      </c>
      <c r="E42" s="322">
        <f t="shared" si="1"/>
        <v>41.785714285714285</v>
      </c>
      <c r="F42" s="322">
        <f t="shared" si="5"/>
        <v>-7.1428571428569398E-2</v>
      </c>
      <c r="G42" s="38">
        <v>3</v>
      </c>
      <c r="H42" s="38">
        <f t="shared" si="4"/>
        <v>42</v>
      </c>
      <c r="I42" s="10"/>
      <c r="J42" s="10"/>
      <c r="K42" s="10"/>
      <c r="L42" s="10"/>
      <c r="M42" s="10"/>
      <c r="N42" s="10"/>
      <c r="O42" s="10"/>
      <c r="P42" s="10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324"/>
      <c r="AE42" s="324"/>
      <c r="AF42" s="324"/>
      <c r="AG42" s="324"/>
    </row>
    <row r="43" spans="1:33" s="12" customFormat="1" ht="12.75" customHeight="1" x14ac:dyDescent="0.2">
      <c r="A43" s="160"/>
      <c r="B43" s="38"/>
      <c r="C43" s="38"/>
      <c r="D43" s="322"/>
      <c r="E43" s="322"/>
      <c r="F43" s="322"/>
      <c r="G43" s="38"/>
      <c r="H43" s="38"/>
      <c r="I43" s="10"/>
      <c r="J43" s="10"/>
      <c r="K43" s="10"/>
      <c r="L43" s="10"/>
      <c r="M43" s="10"/>
      <c r="N43" s="10"/>
      <c r="O43" s="10"/>
      <c r="P43" s="10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324"/>
      <c r="AE43" s="324"/>
      <c r="AF43" s="324"/>
      <c r="AG43" s="324"/>
    </row>
    <row r="44" spans="1:33" s="12" customFormat="1" ht="12.75" customHeight="1" x14ac:dyDescent="0.2">
      <c r="A44" s="38"/>
      <c r="B44" s="10">
        <f>SUM(B2:B43)</f>
        <v>218104</v>
      </c>
      <c r="C44" s="10">
        <f>SUM(C2:C43)</f>
        <v>218104</v>
      </c>
      <c r="D44" s="307"/>
      <c r="E44" s="307"/>
      <c r="F44" s="307"/>
      <c r="G44" s="10"/>
      <c r="H44" s="10">
        <f>B26-635</f>
        <v>10410</v>
      </c>
      <c r="I44" s="10"/>
      <c r="J44" s="10"/>
      <c r="K44" s="10"/>
      <c r="L44" s="10"/>
      <c r="M44" s="10"/>
      <c r="N44" s="10"/>
      <c r="O44" s="10"/>
      <c r="P44" s="10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324"/>
      <c r="AE44" s="324"/>
      <c r="AF44" s="324"/>
      <c r="AG44" s="324"/>
    </row>
    <row r="45" spans="1:33" s="12" customFormat="1" ht="8.25" x14ac:dyDescent="0.15">
      <c r="A45" s="10"/>
      <c r="B45" s="10"/>
      <c r="C45" s="119"/>
      <c r="D45" s="307"/>
      <c r="E45" s="307"/>
      <c r="F45" s="30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324"/>
      <c r="AE45" s="324"/>
      <c r="AF45" s="324"/>
      <c r="AG45" s="324"/>
    </row>
    <row r="46" spans="1:33" s="12" customFormat="1" ht="8.25" x14ac:dyDescent="0.15">
      <c r="A46" s="10"/>
      <c r="B46" s="10"/>
      <c r="C46" s="119"/>
      <c r="D46" s="307"/>
      <c r="E46" s="307"/>
      <c r="F46" s="307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324"/>
      <c r="AE46" s="324"/>
      <c r="AF46" s="324"/>
      <c r="AG46" s="324"/>
    </row>
    <row r="47" spans="1:33" s="12" customFormat="1" ht="8.25" x14ac:dyDescent="0.15">
      <c r="A47" s="10"/>
      <c r="B47" s="10"/>
      <c r="C47" s="119"/>
      <c r="D47" s="307"/>
      <c r="E47" s="307"/>
      <c r="F47" s="30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324"/>
      <c r="AE47" s="324"/>
      <c r="AF47" s="324"/>
      <c r="AG47" s="324"/>
    </row>
    <row r="48" spans="1:33" s="12" customFormat="1" ht="8.25" x14ac:dyDescent="0.15">
      <c r="A48" s="10"/>
      <c r="B48" s="10"/>
      <c r="C48" s="119"/>
      <c r="D48" s="307"/>
      <c r="E48" s="307"/>
      <c r="F48" s="307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324"/>
      <c r="AE48" s="324"/>
      <c r="AF48" s="324"/>
      <c r="AG48" s="324"/>
    </row>
    <row r="49" spans="1:33" s="12" customFormat="1" ht="8.25" x14ac:dyDescent="0.15">
      <c r="A49" s="10"/>
      <c r="B49" s="10"/>
      <c r="C49" s="119"/>
      <c r="D49" s="307"/>
      <c r="E49" s="307"/>
      <c r="F49" s="307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324"/>
      <c r="AE49" s="324"/>
      <c r="AF49" s="324"/>
      <c r="AG49" s="324"/>
    </row>
    <row r="50" spans="1:33" s="12" customFormat="1" ht="8.25" x14ac:dyDescent="0.15">
      <c r="A50" s="10"/>
      <c r="B50" s="10"/>
      <c r="C50" s="119"/>
      <c r="D50" s="307"/>
      <c r="E50" s="307"/>
      <c r="F50" s="307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324"/>
      <c r="AE50" s="324"/>
      <c r="AF50" s="324"/>
      <c r="AG50" s="324"/>
    </row>
    <row r="51" spans="1:33" s="12" customFormat="1" ht="8.25" x14ac:dyDescent="0.15">
      <c r="A51" s="10"/>
      <c r="B51" s="10"/>
      <c r="C51" s="119"/>
      <c r="D51" s="307"/>
      <c r="E51" s="307"/>
      <c r="F51" s="307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324"/>
      <c r="AE51" s="324"/>
      <c r="AF51" s="324"/>
      <c r="AG51" s="324"/>
    </row>
    <row r="52" spans="1:33" s="12" customFormat="1" ht="8.25" x14ac:dyDescent="0.15">
      <c r="A52" s="10"/>
      <c r="B52" s="10"/>
      <c r="C52" s="119"/>
      <c r="D52" s="307"/>
      <c r="E52" s="307"/>
      <c r="F52" s="30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324"/>
      <c r="AE52" s="324"/>
      <c r="AF52" s="324"/>
      <c r="AG52" s="324"/>
    </row>
    <row r="53" spans="1:33" s="12" customFormat="1" ht="8.25" x14ac:dyDescent="0.15">
      <c r="A53" s="10"/>
      <c r="B53" s="10"/>
      <c r="C53" s="119"/>
      <c r="D53" s="307"/>
      <c r="E53" s="307"/>
      <c r="F53" s="307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324"/>
      <c r="AE53" s="324"/>
      <c r="AF53" s="324"/>
      <c r="AG53" s="324"/>
    </row>
    <row r="54" spans="1:33" s="12" customFormat="1" ht="8.25" x14ac:dyDescent="0.15">
      <c r="A54" s="10"/>
      <c r="B54" s="10"/>
      <c r="C54" s="119"/>
      <c r="D54" s="307"/>
      <c r="E54" s="307"/>
      <c r="F54" s="30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324"/>
      <c r="AE54" s="324"/>
      <c r="AF54" s="324"/>
      <c r="AG54" s="324"/>
    </row>
    <row r="55" spans="1:33" s="12" customFormat="1" ht="8.25" x14ac:dyDescent="0.15">
      <c r="A55" s="10"/>
      <c r="B55" s="10"/>
      <c r="C55" s="119"/>
      <c r="D55" s="307"/>
      <c r="E55" s="307"/>
      <c r="F55" s="307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324"/>
      <c r="AE55" s="324"/>
      <c r="AF55" s="324"/>
      <c r="AG55" s="324"/>
    </row>
    <row r="56" spans="1:33" s="12" customFormat="1" ht="8.25" x14ac:dyDescent="0.15">
      <c r="A56" s="10"/>
      <c r="B56" s="10"/>
      <c r="C56" s="119"/>
      <c r="D56" s="307"/>
      <c r="E56" s="307"/>
      <c r="F56" s="30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324"/>
      <c r="AE56" s="324"/>
      <c r="AF56" s="324"/>
      <c r="AG56" s="324"/>
    </row>
    <row r="57" spans="1:33" s="12" customFormat="1" ht="8.25" x14ac:dyDescent="0.15">
      <c r="A57" s="10"/>
      <c r="B57" s="10"/>
      <c r="C57" s="119"/>
      <c r="D57" s="307"/>
      <c r="E57" s="307"/>
      <c r="F57" s="307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324"/>
      <c r="AE57" s="324"/>
      <c r="AF57" s="324"/>
      <c r="AG57" s="324"/>
    </row>
    <row r="58" spans="1:33" s="12" customFormat="1" ht="8.25" x14ac:dyDescent="0.15">
      <c r="A58" s="10"/>
      <c r="B58" s="10"/>
      <c r="C58" s="119"/>
      <c r="D58" s="307"/>
      <c r="E58" s="307"/>
      <c r="F58" s="30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324"/>
      <c r="AE58" s="324"/>
      <c r="AF58" s="324"/>
      <c r="AG58" s="324"/>
    </row>
    <row r="59" spans="1:33" s="12" customFormat="1" ht="8.25" x14ac:dyDescent="0.15">
      <c r="A59" s="10"/>
      <c r="B59" s="10"/>
      <c r="C59" s="119"/>
      <c r="D59" s="307"/>
      <c r="E59" s="307"/>
      <c r="F59" s="307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324"/>
      <c r="AE59" s="324"/>
      <c r="AF59" s="324"/>
      <c r="AG59" s="324"/>
    </row>
    <row r="60" spans="1:33" s="12" customFormat="1" ht="8.25" x14ac:dyDescent="0.15">
      <c r="A60" s="10"/>
      <c r="B60" s="10"/>
      <c r="C60" s="119"/>
      <c r="D60" s="307"/>
      <c r="E60" s="307"/>
      <c r="F60" s="307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324"/>
      <c r="AE60" s="324"/>
      <c r="AF60" s="324"/>
      <c r="AG60" s="324"/>
    </row>
    <row r="61" spans="1:33" s="12" customFormat="1" ht="8.25" x14ac:dyDescent="0.15">
      <c r="A61" s="10"/>
      <c r="B61" s="10"/>
      <c r="C61" s="119"/>
      <c r="D61" s="307"/>
      <c r="E61" s="307"/>
      <c r="F61" s="30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324"/>
      <c r="AE61" s="324"/>
      <c r="AF61" s="324"/>
      <c r="AG61" s="324"/>
    </row>
    <row r="62" spans="1:33" s="12" customFormat="1" ht="8.25" x14ac:dyDescent="0.15">
      <c r="A62" s="10"/>
      <c r="B62" s="10"/>
      <c r="C62" s="119"/>
      <c r="D62" s="307"/>
      <c r="E62" s="307"/>
      <c r="F62" s="307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324"/>
      <c r="AE62" s="324"/>
      <c r="AF62" s="324"/>
      <c r="AG62" s="324"/>
    </row>
    <row r="63" spans="1:33" s="12" customFormat="1" ht="8.25" x14ac:dyDescent="0.15">
      <c r="A63" s="10"/>
      <c r="B63" s="10"/>
      <c r="C63" s="119"/>
      <c r="D63" s="307"/>
      <c r="E63" s="307"/>
      <c r="F63" s="307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324"/>
      <c r="AE63" s="324"/>
      <c r="AF63" s="324"/>
      <c r="AG63" s="324"/>
    </row>
    <row r="64" spans="1:33" s="12" customFormat="1" ht="8.25" x14ac:dyDescent="0.15">
      <c r="A64" s="10"/>
      <c r="B64" s="10"/>
      <c r="C64" s="119"/>
      <c r="D64" s="307"/>
      <c r="E64" s="307"/>
      <c r="F64" s="307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324"/>
      <c r="AE64" s="324"/>
      <c r="AF64" s="324"/>
      <c r="AG64" s="324"/>
    </row>
    <row r="65" spans="1:33" s="12" customFormat="1" ht="8.25" x14ac:dyDescent="0.15">
      <c r="A65" s="10"/>
      <c r="B65" s="10"/>
      <c r="C65" s="119"/>
      <c r="D65" s="307"/>
      <c r="E65" s="307"/>
      <c r="F65" s="307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324"/>
      <c r="AE65" s="324"/>
      <c r="AF65" s="324"/>
      <c r="AG65" s="324"/>
    </row>
    <row r="66" spans="1:33" s="12" customFormat="1" ht="8.25" x14ac:dyDescent="0.15">
      <c r="A66" s="10"/>
      <c r="B66" s="10"/>
      <c r="C66" s="119"/>
      <c r="D66" s="307"/>
      <c r="E66" s="307"/>
      <c r="F66" s="307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324"/>
      <c r="AE66" s="324"/>
      <c r="AF66" s="324"/>
      <c r="AG66" s="324"/>
    </row>
    <row r="67" spans="1:33" s="12" customFormat="1" ht="8.25" x14ac:dyDescent="0.15">
      <c r="A67" s="10"/>
      <c r="B67" s="10"/>
      <c r="C67" s="119"/>
      <c r="D67" s="307"/>
      <c r="E67" s="307"/>
      <c r="F67" s="307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324"/>
      <c r="AE67" s="324"/>
      <c r="AF67" s="324"/>
      <c r="AG67" s="324"/>
    </row>
    <row r="68" spans="1:33" s="12" customFormat="1" ht="8.25" x14ac:dyDescent="0.15">
      <c r="A68" s="10"/>
      <c r="B68" s="10"/>
      <c r="C68" s="119"/>
      <c r="D68" s="307"/>
      <c r="E68" s="307"/>
      <c r="F68" s="307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324"/>
      <c r="AE68" s="324"/>
      <c r="AF68" s="324"/>
      <c r="AG68" s="324"/>
    </row>
    <row r="69" spans="1:33" s="12" customFormat="1" ht="8.25" x14ac:dyDescent="0.15">
      <c r="A69" s="10"/>
      <c r="B69" s="10"/>
      <c r="C69" s="119"/>
      <c r="D69" s="307"/>
      <c r="E69" s="307"/>
      <c r="F69" s="307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324"/>
      <c r="AE69" s="324"/>
      <c r="AF69" s="324"/>
      <c r="AG69" s="324"/>
    </row>
    <row r="70" spans="1:33" s="12" customFormat="1" ht="8.25" x14ac:dyDescent="0.15">
      <c r="A70" s="10"/>
      <c r="B70" s="10"/>
      <c r="C70" s="119"/>
      <c r="D70" s="307"/>
      <c r="E70" s="307"/>
      <c r="F70" s="307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324"/>
      <c r="AE70" s="324"/>
      <c r="AF70" s="324"/>
      <c r="AG70" s="324"/>
    </row>
    <row r="71" spans="1:33" s="12" customFormat="1" ht="8.25" x14ac:dyDescent="0.15">
      <c r="A71" s="10"/>
      <c r="B71" s="10"/>
      <c r="C71" s="119"/>
      <c r="D71" s="307"/>
      <c r="E71" s="307"/>
      <c r="F71" s="307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324"/>
      <c r="AE71" s="324"/>
      <c r="AF71" s="324"/>
      <c r="AG71" s="324"/>
    </row>
    <row r="72" spans="1:33" s="12" customFormat="1" ht="8.25" x14ac:dyDescent="0.15">
      <c r="A72" s="10"/>
      <c r="B72" s="10"/>
      <c r="C72" s="119"/>
      <c r="D72" s="307"/>
      <c r="E72" s="307"/>
      <c r="F72" s="307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324"/>
      <c r="AE72" s="324"/>
      <c r="AF72" s="324"/>
      <c r="AG72" s="324"/>
    </row>
    <row r="73" spans="1:33" s="12" customFormat="1" ht="8.25" x14ac:dyDescent="0.15">
      <c r="A73" s="10"/>
      <c r="B73" s="10"/>
      <c r="C73" s="119"/>
      <c r="D73" s="307"/>
      <c r="E73" s="307"/>
      <c r="F73" s="307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324"/>
      <c r="AE73" s="324"/>
      <c r="AF73" s="324"/>
      <c r="AG73" s="324"/>
    </row>
    <row r="74" spans="1:33" s="12" customFormat="1" ht="8.25" x14ac:dyDescent="0.15">
      <c r="A74" s="10"/>
      <c r="B74" s="10"/>
      <c r="C74" s="119"/>
      <c r="D74" s="307"/>
      <c r="E74" s="307"/>
      <c r="F74" s="307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324"/>
      <c r="AE74" s="324"/>
      <c r="AF74" s="324"/>
      <c r="AG74" s="324"/>
    </row>
    <row r="75" spans="1:33" s="12" customFormat="1" ht="8.25" x14ac:dyDescent="0.15">
      <c r="A75" s="10"/>
      <c r="B75" s="10"/>
      <c r="C75" s="119"/>
      <c r="D75" s="307"/>
      <c r="E75" s="307"/>
      <c r="F75" s="307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324"/>
      <c r="AE75" s="324"/>
      <c r="AF75" s="324"/>
      <c r="AG75" s="324"/>
    </row>
    <row r="76" spans="1:33" s="12" customFormat="1" ht="8.25" x14ac:dyDescent="0.15">
      <c r="A76" s="10"/>
      <c r="B76" s="10"/>
      <c r="C76" s="119"/>
      <c r="D76" s="307"/>
      <c r="E76" s="307"/>
      <c r="F76" s="307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324"/>
      <c r="AE76" s="324"/>
      <c r="AF76" s="324"/>
      <c r="AG76" s="324"/>
    </row>
    <row r="77" spans="1:33" s="12" customFormat="1" ht="8.25" x14ac:dyDescent="0.15">
      <c r="A77" s="10"/>
      <c r="B77" s="10"/>
      <c r="C77" s="119"/>
      <c r="D77" s="307"/>
      <c r="E77" s="307"/>
      <c r="F77" s="307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324"/>
      <c r="AE77" s="324"/>
      <c r="AF77" s="324"/>
      <c r="AG77" s="324"/>
    </row>
    <row r="78" spans="1:33" s="12" customFormat="1" ht="8.25" x14ac:dyDescent="0.15">
      <c r="A78" s="10"/>
      <c r="B78" s="10"/>
      <c r="C78" s="119"/>
      <c r="D78" s="307"/>
      <c r="E78" s="307"/>
      <c r="F78" s="307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324"/>
      <c r="AE78" s="324"/>
      <c r="AF78" s="324"/>
      <c r="AG78" s="324"/>
    </row>
    <row r="79" spans="1:33" s="12" customFormat="1" ht="8.25" x14ac:dyDescent="0.15">
      <c r="A79" s="10"/>
      <c r="B79" s="10"/>
      <c r="C79" s="119"/>
      <c r="D79" s="307"/>
      <c r="E79" s="307"/>
      <c r="F79" s="307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324"/>
      <c r="AE79" s="324"/>
      <c r="AF79" s="324"/>
      <c r="AG79" s="324"/>
    </row>
    <row r="80" spans="1:33" s="12" customFormat="1" ht="8.25" x14ac:dyDescent="0.15">
      <c r="A80" s="10"/>
      <c r="B80" s="10"/>
      <c r="C80" s="119"/>
      <c r="D80" s="307"/>
      <c r="E80" s="307"/>
      <c r="F80" s="307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324"/>
      <c r="AE80" s="324"/>
      <c r="AF80" s="324"/>
      <c r="AG80" s="324"/>
    </row>
    <row r="81" spans="1:33" s="12" customFormat="1" ht="8.25" x14ac:dyDescent="0.15">
      <c r="A81" s="10"/>
      <c r="B81" s="10"/>
      <c r="C81" s="119"/>
      <c r="D81" s="307"/>
      <c r="E81" s="307"/>
      <c r="F81" s="307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324"/>
      <c r="AE81" s="324"/>
      <c r="AF81" s="324"/>
      <c r="AG81" s="324"/>
    </row>
    <row r="82" spans="1:33" s="12" customFormat="1" ht="8.25" x14ac:dyDescent="0.15">
      <c r="A82" s="10"/>
      <c r="B82" s="10"/>
      <c r="C82" s="119"/>
      <c r="D82" s="307"/>
      <c r="E82" s="307"/>
      <c r="F82" s="307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324"/>
      <c r="AE82" s="324"/>
      <c r="AF82" s="324"/>
      <c r="AG82" s="324"/>
    </row>
    <row r="83" spans="1:33" s="12" customFormat="1" ht="8.25" x14ac:dyDescent="0.15">
      <c r="A83" s="10"/>
      <c r="B83" s="10"/>
      <c r="C83" s="119"/>
      <c r="D83" s="307"/>
      <c r="E83" s="307"/>
      <c r="F83" s="307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324"/>
      <c r="AE83" s="324"/>
      <c r="AF83" s="324"/>
      <c r="AG83" s="324"/>
    </row>
    <row r="84" spans="1:33" s="12" customFormat="1" ht="8.25" x14ac:dyDescent="0.15">
      <c r="A84" s="10"/>
      <c r="B84" s="10"/>
      <c r="C84" s="119"/>
      <c r="D84" s="307"/>
      <c r="E84" s="307"/>
      <c r="F84" s="307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324"/>
      <c r="AE84" s="324"/>
      <c r="AF84" s="324"/>
      <c r="AG84" s="324"/>
    </row>
    <row r="85" spans="1:33" s="12" customFormat="1" ht="8.25" x14ac:dyDescent="0.15">
      <c r="A85" s="10"/>
      <c r="B85" s="10"/>
      <c r="C85" s="119"/>
      <c r="D85" s="307"/>
      <c r="E85" s="307"/>
      <c r="F85" s="307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324"/>
      <c r="AE85" s="324"/>
      <c r="AF85" s="324"/>
      <c r="AG85" s="324"/>
    </row>
    <row r="86" spans="1:33" s="12" customFormat="1" ht="8.25" x14ac:dyDescent="0.15">
      <c r="A86" s="10"/>
      <c r="B86" s="10"/>
      <c r="C86" s="119"/>
      <c r="D86" s="307"/>
      <c r="E86" s="307"/>
      <c r="F86" s="307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324"/>
      <c r="AE86" s="324"/>
      <c r="AF86" s="324"/>
      <c r="AG86" s="324"/>
    </row>
    <row r="87" spans="1:33" s="12" customFormat="1" ht="8.25" x14ac:dyDescent="0.15">
      <c r="A87" s="10"/>
      <c r="B87" s="10"/>
      <c r="C87" s="119"/>
      <c r="D87" s="307"/>
      <c r="E87" s="307"/>
      <c r="F87" s="307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324"/>
      <c r="AE87" s="324"/>
      <c r="AF87" s="324"/>
      <c r="AG87" s="324"/>
    </row>
    <row r="88" spans="1:33" s="12" customFormat="1" ht="8.25" x14ac:dyDescent="0.15">
      <c r="A88" s="10"/>
      <c r="B88" s="10"/>
      <c r="C88" s="119"/>
      <c r="D88" s="307"/>
      <c r="E88" s="307"/>
      <c r="F88" s="307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324"/>
      <c r="AE88" s="324"/>
      <c r="AF88" s="324"/>
      <c r="AG88" s="324"/>
    </row>
    <row r="89" spans="1:33" s="12" customFormat="1" ht="8.25" x14ac:dyDescent="0.15">
      <c r="A89" s="10"/>
      <c r="B89" s="10"/>
      <c r="C89" s="119"/>
      <c r="D89" s="307"/>
      <c r="E89" s="307"/>
      <c r="F89" s="307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324"/>
      <c r="AE89" s="324"/>
      <c r="AF89" s="324"/>
      <c r="AG89" s="324"/>
    </row>
    <row r="90" spans="1:33" s="12" customFormat="1" ht="8.25" x14ac:dyDescent="0.15">
      <c r="A90" s="10"/>
      <c r="B90" s="10"/>
      <c r="C90" s="119"/>
      <c r="D90" s="307"/>
      <c r="E90" s="307"/>
      <c r="F90" s="307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324"/>
      <c r="AE90" s="324"/>
      <c r="AF90" s="324"/>
      <c r="AG90" s="324"/>
    </row>
    <row r="91" spans="1:33" s="12" customFormat="1" ht="8.25" x14ac:dyDescent="0.15">
      <c r="A91" s="10"/>
      <c r="B91" s="10"/>
      <c r="C91" s="119"/>
      <c r="D91" s="307"/>
      <c r="E91" s="307"/>
      <c r="F91" s="307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324"/>
      <c r="AE91" s="324"/>
      <c r="AF91" s="324"/>
      <c r="AG91" s="324"/>
    </row>
    <row r="92" spans="1:33" s="12" customFormat="1" ht="8.25" x14ac:dyDescent="0.15">
      <c r="A92" s="10"/>
      <c r="B92" s="10"/>
      <c r="C92" s="119"/>
      <c r="D92" s="307"/>
      <c r="E92" s="307"/>
      <c r="F92" s="307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324"/>
      <c r="AE92" s="324"/>
      <c r="AF92" s="324"/>
      <c r="AG92" s="324"/>
    </row>
    <row r="93" spans="1:33" s="12" customFormat="1" ht="8.25" x14ac:dyDescent="0.15">
      <c r="A93" s="10"/>
      <c r="B93" s="10"/>
      <c r="C93" s="119"/>
      <c r="D93" s="307"/>
      <c r="E93" s="307"/>
      <c r="F93" s="307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324"/>
      <c r="AE93" s="324"/>
      <c r="AF93" s="324"/>
      <c r="AG93" s="324"/>
    </row>
    <row r="94" spans="1:33" s="12" customFormat="1" ht="8.25" x14ac:dyDescent="0.15">
      <c r="A94" s="10"/>
      <c r="B94" s="10"/>
      <c r="C94" s="119"/>
      <c r="D94" s="307"/>
      <c r="E94" s="307"/>
      <c r="F94" s="307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324"/>
      <c r="AE94" s="324"/>
      <c r="AF94" s="324"/>
      <c r="AG94" s="324"/>
    </row>
    <row r="95" spans="1:33" s="12" customFormat="1" ht="8.25" x14ac:dyDescent="0.15">
      <c r="A95" s="10"/>
      <c r="B95" s="10"/>
      <c r="C95" s="119"/>
      <c r="D95" s="307"/>
      <c r="E95" s="307"/>
      <c r="F95" s="307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324"/>
      <c r="AE95" s="324"/>
      <c r="AF95" s="324"/>
      <c r="AG95" s="324"/>
    </row>
    <row r="96" spans="1:33" s="12" customFormat="1" ht="8.25" x14ac:dyDescent="0.15">
      <c r="A96" s="10"/>
      <c r="B96" s="10"/>
      <c r="C96" s="119"/>
      <c r="D96" s="307"/>
      <c r="E96" s="307"/>
      <c r="F96" s="307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324"/>
      <c r="AE96" s="324"/>
      <c r="AF96" s="324"/>
      <c r="AG96" s="324"/>
    </row>
    <row r="97" spans="1:33" s="12" customFormat="1" ht="8.25" x14ac:dyDescent="0.15">
      <c r="A97" s="10"/>
      <c r="B97" s="10"/>
      <c r="C97" s="119"/>
      <c r="D97" s="307"/>
      <c r="E97" s="307"/>
      <c r="F97" s="307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324"/>
      <c r="AE97" s="324"/>
      <c r="AF97" s="324"/>
      <c r="AG97" s="324"/>
    </row>
    <row r="98" spans="1:33" s="12" customFormat="1" ht="8.25" x14ac:dyDescent="0.15">
      <c r="A98" s="10"/>
      <c r="B98" s="10"/>
      <c r="C98" s="119"/>
      <c r="D98" s="307"/>
      <c r="E98" s="307"/>
      <c r="F98" s="307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324"/>
      <c r="AE98" s="324"/>
      <c r="AF98" s="324"/>
      <c r="AG98" s="324"/>
    </row>
    <row r="99" spans="1:33" s="12" customFormat="1" ht="8.25" x14ac:dyDescent="0.15">
      <c r="A99" s="10"/>
      <c r="B99" s="10"/>
      <c r="C99" s="119"/>
      <c r="D99" s="307"/>
      <c r="E99" s="307"/>
      <c r="F99" s="307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324"/>
      <c r="AE99" s="324"/>
      <c r="AF99" s="324"/>
      <c r="AG99" s="324"/>
    </row>
    <row r="100" spans="1:33" s="12" customFormat="1" ht="8.25" x14ac:dyDescent="0.15">
      <c r="A100" s="10"/>
      <c r="B100" s="10"/>
      <c r="C100" s="119"/>
      <c r="D100" s="307"/>
      <c r="E100" s="307"/>
      <c r="F100" s="307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324"/>
      <c r="AE100" s="324"/>
      <c r="AF100" s="324"/>
      <c r="AG100" s="324"/>
    </row>
    <row r="101" spans="1:33" s="12" customFormat="1" ht="8.25" x14ac:dyDescent="0.15">
      <c r="A101" s="10"/>
      <c r="B101" s="10"/>
      <c r="C101" s="119"/>
      <c r="D101" s="307"/>
      <c r="E101" s="307"/>
      <c r="F101" s="307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324"/>
      <c r="AE101" s="324"/>
      <c r="AF101" s="324"/>
      <c r="AG101" s="324"/>
    </row>
    <row r="102" spans="1:33" s="12" customFormat="1" ht="8.25" x14ac:dyDescent="0.15">
      <c r="A102" s="10"/>
      <c r="B102" s="10"/>
      <c r="C102" s="119"/>
      <c r="D102" s="307"/>
      <c r="E102" s="307"/>
      <c r="F102" s="307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324"/>
      <c r="AE102" s="324"/>
      <c r="AF102" s="324"/>
      <c r="AG102" s="324"/>
    </row>
    <row r="103" spans="1:33" s="12" customFormat="1" ht="8.25" x14ac:dyDescent="0.15">
      <c r="A103" s="10"/>
      <c r="B103" s="10"/>
      <c r="C103" s="119"/>
      <c r="D103" s="307"/>
      <c r="E103" s="307"/>
      <c r="F103" s="307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324"/>
      <c r="AE103" s="324"/>
      <c r="AF103" s="324"/>
      <c r="AG103" s="324"/>
    </row>
    <row r="104" spans="1:33" s="12" customFormat="1" ht="8.25" x14ac:dyDescent="0.15">
      <c r="A104" s="10"/>
      <c r="B104" s="10"/>
      <c r="C104" s="119"/>
      <c r="D104" s="307"/>
      <c r="E104" s="307"/>
      <c r="F104" s="307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324"/>
      <c r="AE104" s="324"/>
      <c r="AF104" s="324"/>
      <c r="AG104" s="324"/>
    </row>
    <row r="105" spans="1:33" s="12" customFormat="1" ht="8.25" x14ac:dyDescent="0.15">
      <c r="A105" s="10"/>
      <c r="B105" s="10"/>
      <c r="C105" s="119"/>
      <c r="D105" s="307"/>
      <c r="E105" s="307"/>
      <c r="F105" s="307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324"/>
      <c r="AE105" s="324"/>
      <c r="AF105" s="324"/>
      <c r="AG105" s="324"/>
    </row>
    <row r="106" spans="1:33" s="12" customFormat="1" ht="8.25" x14ac:dyDescent="0.15">
      <c r="A106" s="10"/>
      <c r="B106" s="10"/>
      <c r="C106" s="119"/>
      <c r="D106" s="307"/>
      <c r="E106" s="307"/>
      <c r="F106" s="307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324"/>
      <c r="AE106" s="324"/>
      <c r="AF106" s="324"/>
      <c r="AG106" s="324"/>
    </row>
    <row r="107" spans="1:33" s="12" customFormat="1" ht="8.25" x14ac:dyDescent="0.15">
      <c r="A107" s="10"/>
      <c r="B107" s="10"/>
      <c r="C107" s="119"/>
      <c r="D107" s="307"/>
      <c r="E107" s="307"/>
      <c r="F107" s="307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324"/>
      <c r="AE107" s="324"/>
      <c r="AF107" s="324"/>
      <c r="AG107" s="324"/>
    </row>
    <row r="108" spans="1:33" s="12" customFormat="1" ht="8.25" x14ac:dyDescent="0.15">
      <c r="A108" s="10"/>
      <c r="B108" s="10"/>
      <c r="C108" s="119"/>
      <c r="D108" s="307"/>
      <c r="E108" s="307"/>
      <c r="F108" s="307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324"/>
      <c r="AE108" s="324"/>
      <c r="AF108" s="324"/>
      <c r="AG108" s="324"/>
    </row>
    <row r="109" spans="1:33" s="12" customFormat="1" ht="8.25" x14ac:dyDescent="0.15">
      <c r="A109" s="10"/>
      <c r="B109" s="10"/>
      <c r="C109" s="119"/>
      <c r="D109" s="307"/>
      <c r="E109" s="307"/>
      <c r="F109" s="307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324"/>
      <c r="AE109" s="324"/>
      <c r="AF109" s="324"/>
      <c r="AG109" s="324"/>
    </row>
    <row r="110" spans="1:33" s="12" customFormat="1" ht="8.25" x14ac:dyDescent="0.15">
      <c r="A110" s="10"/>
      <c r="B110" s="10"/>
      <c r="C110" s="119"/>
      <c r="D110" s="307"/>
      <c r="E110" s="307"/>
      <c r="F110" s="307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324"/>
      <c r="AE110" s="324"/>
      <c r="AF110" s="324"/>
      <c r="AG110" s="324"/>
    </row>
    <row r="111" spans="1:33" s="12" customFormat="1" ht="8.25" x14ac:dyDescent="0.15">
      <c r="A111" s="10"/>
      <c r="B111" s="10"/>
      <c r="C111" s="119"/>
      <c r="D111" s="307"/>
      <c r="E111" s="307"/>
      <c r="F111" s="307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324"/>
      <c r="AE111" s="324"/>
      <c r="AF111" s="324"/>
      <c r="AG111" s="324"/>
    </row>
    <row r="112" spans="1:33" s="12" customFormat="1" ht="8.25" x14ac:dyDescent="0.15">
      <c r="A112" s="10"/>
      <c r="B112" s="10"/>
      <c r="C112" s="119"/>
      <c r="D112" s="307"/>
      <c r="E112" s="307"/>
      <c r="F112" s="307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324"/>
      <c r="AE112" s="324"/>
      <c r="AF112" s="324"/>
      <c r="AG112" s="324"/>
    </row>
    <row r="113" spans="1:33" s="12" customFormat="1" ht="8.25" x14ac:dyDescent="0.15">
      <c r="A113" s="10"/>
      <c r="B113" s="10"/>
      <c r="C113" s="119"/>
      <c r="D113" s="307"/>
      <c r="E113" s="307"/>
      <c r="F113" s="307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324"/>
      <c r="AE113" s="324"/>
      <c r="AF113" s="324"/>
      <c r="AG113" s="324"/>
    </row>
    <row r="114" spans="1:33" s="12" customFormat="1" ht="8.25" x14ac:dyDescent="0.15">
      <c r="A114" s="10"/>
      <c r="B114" s="10"/>
      <c r="C114" s="119"/>
      <c r="D114" s="307"/>
      <c r="E114" s="307"/>
      <c r="F114" s="307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324"/>
      <c r="AE114" s="324"/>
      <c r="AF114" s="324"/>
      <c r="AG114" s="324"/>
    </row>
    <row r="115" spans="1:33" s="12" customFormat="1" ht="8.25" x14ac:dyDescent="0.15">
      <c r="A115" s="10"/>
      <c r="B115" s="10"/>
      <c r="C115" s="119"/>
      <c r="D115" s="307"/>
      <c r="E115" s="307"/>
      <c r="F115" s="307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324"/>
      <c r="AE115" s="324"/>
      <c r="AF115" s="324"/>
      <c r="AG115" s="324"/>
    </row>
    <row r="116" spans="1:33" s="12" customFormat="1" ht="8.25" x14ac:dyDescent="0.15">
      <c r="A116" s="10"/>
      <c r="B116" s="10"/>
      <c r="C116" s="119"/>
      <c r="D116" s="307"/>
      <c r="E116" s="307"/>
      <c r="F116" s="307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324"/>
      <c r="AE116" s="324"/>
      <c r="AF116" s="324"/>
      <c r="AG116" s="324"/>
    </row>
    <row r="117" spans="1:33" s="12" customFormat="1" ht="8.25" x14ac:dyDescent="0.15">
      <c r="A117" s="10"/>
      <c r="B117" s="10"/>
      <c r="C117" s="119"/>
      <c r="D117" s="307"/>
      <c r="E117" s="307"/>
      <c r="F117" s="307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324"/>
      <c r="AE117" s="324"/>
      <c r="AF117" s="324"/>
      <c r="AG117" s="324"/>
    </row>
    <row r="118" spans="1:33" s="12" customFormat="1" ht="8.25" x14ac:dyDescent="0.15">
      <c r="A118" s="10"/>
      <c r="B118" s="10"/>
      <c r="C118" s="119"/>
      <c r="D118" s="307"/>
      <c r="E118" s="307"/>
      <c r="F118" s="307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324"/>
      <c r="AE118" s="324"/>
      <c r="AF118" s="324"/>
      <c r="AG118" s="324"/>
    </row>
    <row r="119" spans="1:33" s="12" customFormat="1" ht="8.25" x14ac:dyDescent="0.15">
      <c r="A119" s="10"/>
      <c r="B119" s="10"/>
      <c r="C119" s="119"/>
      <c r="D119" s="307"/>
      <c r="E119" s="307"/>
      <c r="F119" s="307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324"/>
      <c r="AE119" s="324"/>
      <c r="AF119" s="324"/>
      <c r="AG119" s="324"/>
    </row>
    <row r="120" spans="1:33" s="12" customFormat="1" ht="8.25" x14ac:dyDescent="0.15">
      <c r="A120" s="10"/>
      <c r="B120" s="10"/>
      <c r="C120" s="119"/>
      <c r="D120" s="307"/>
      <c r="E120" s="307"/>
      <c r="F120" s="307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324"/>
      <c r="AE120" s="324"/>
      <c r="AF120" s="324"/>
      <c r="AG120" s="324"/>
    </row>
    <row r="121" spans="1:33" s="12" customFormat="1" ht="8.25" x14ac:dyDescent="0.15">
      <c r="A121" s="10"/>
      <c r="B121" s="10"/>
      <c r="C121" s="119"/>
      <c r="D121" s="307"/>
      <c r="E121" s="307"/>
      <c r="F121" s="307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324"/>
      <c r="AE121" s="324"/>
      <c r="AF121" s="324"/>
      <c r="AG121" s="324"/>
    </row>
    <row r="122" spans="1:33" s="12" customFormat="1" ht="8.25" x14ac:dyDescent="0.15">
      <c r="A122" s="10"/>
      <c r="B122" s="10"/>
      <c r="C122" s="119"/>
      <c r="D122" s="307"/>
      <c r="E122" s="307"/>
      <c r="F122" s="307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324"/>
      <c r="AE122" s="324"/>
      <c r="AF122" s="324"/>
      <c r="AG122" s="324"/>
    </row>
    <row r="123" spans="1:33" s="12" customFormat="1" ht="8.25" x14ac:dyDescent="0.15">
      <c r="A123" s="10"/>
      <c r="B123" s="10"/>
      <c r="C123" s="119"/>
      <c r="D123" s="307"/>
      <c r="E123" s="307"/>
      <c r="F123" s="307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324"/>
      <c r="AE123" s="324"/>
      <c r="AF123" s="324"/>
      <c r="AG123" s="324"/>
    </row>
    <row r="124" spans="1:33" s="12" customFormat="1" ht="8.25" x14ac:dyDescent="0.15">
      <c r="A124" s="10"/>
      <c r="B124" s="10"/>
      <c r="C124" s="119"/>
      <c r="D124" s="307"/>
      <c r="E124" s="307"/>
      <c r="F124" s="307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324"/>
      <c r="AE124" s="324"/>
      <c r="AF124" s="324"/>
      <c r="AG124" s="324"/>
    </row>
    <row r="125" spans="1:33" s="12" customFormat="1" ht="8.25" x14ac:dyDescent="0.15">
      <c r="A125" s="10"/>
      <c r="B125" s="10"/>
      <c r="C125" s="119"/>
      <c r="D125" s="307"/>
      <c r="E125" s="307"/>
      <c r="F125" s="307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324"/>
      <c r="AE125" s="324"/>
      <c r="AF125" s="324"/>
      <c r="AG125" s="324"/>
    </row>
    <row r="126" spans="1:33" s="12" customFormat="1" ht="8.25" x14ac:dyDescent="0.15">
      <c r="A126" s="10"/>
      <c r="B126" s="10"/>
      <c r="C126" s="119"/>
      <c r="D126" s="307"/>
      <c r="E126" s="307"/>
      <c r="F126" s="307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324"/>
      <c r="AE126" s="324"/>
      <c r="AF126" s="324"/>
      <c r="AG126" s="324"/>
    </row>
    <row r="127" spans="1:33" s="12" customFormat="1" ht="8.25" x14ac:dyDescent="0.15">
      <c r="A127" s="10"/>
      <c r="B127" s="10"/>
      <c r="C127" s="119"/>
      <c r="D127" s="307"/>
      <c r="E127" s="307"/>
      <c r="F127" s="307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324"/>
      <c r="AE127" s="324"/>
      <c r="AF127" s="324"/>
      <c r="AG127" s="324"/>
    </row>
    <row r="128" spans="1:33" s="12" customFormat="1" ht="8.25" x14ac:dyDescent="0.15">
      <c r="A128" s="10"/>
      <c r="B128" s="10"/>
      <c r="C128" s="119"/>
      <c r="D128" s="307"/>
      <c r="E128" s="307"/>
      <c r="F128" s="307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324"/>
      <c r="AE128" s="324"/>
      <c r="AF128" s="324"/>
      <c r="AG128" s="324"/>
    </row>
    <row r="129" spans="1:33" s="12" customFormat="1" ht="8.25" x14ac:dyDescent="0.15">
      <c r="A129" s="10"/>
      <c r="B129" s="10"/>
      <c r="C129" s="119"/>
      <c r="D129" s="307"/>
      <c r="E129" s="307"/>
      <c r="F129" s="307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324"/>
      <c r="AE129" s="324"/>
      <c r="AF129" s="324"/>
      <c r="AG129" s="324"/>
    </row>
    <row r="130" spans="1:33" s="12" customFormat="1" ht="8.25" x14ac:dyDescent="0.15">
      <c r="A130" s="10"/>
      <c r="B130" s="10"/>
      <c r="C130" s="119"/>
      <c r="D130" s="307"/>
      <c r="E130" s="307"/>
      <c r="F130" s="307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324"/>
      <c r="AE130" s="324"/>
      <c r="AF130" s="324"/>
      <c r="AG130" s="324"/>
    </row>
    <row r="131" spans="1:33" s="12" customFormat="1" ht="8.25" x14ac:dyDescent="0.15">
      <c r="A131" s="10"/>
      <c r="B131" s="10"/>
      <c r="C131" s="119"/>
      <c r="D131" s="307"/>
      <c r="E131" s="307"/>
      <c r="F131" s="307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324"/>
      <c r="AE131" s="324"/>
      <c r="AF131" s="324"/>
      <c r="AG131" s="324"/>
    </row>
    <row r="132" spans="1:33" s="12" customFormat="1" ht="8.25" x14ac:dyDescent="0.15">
      <c r="A132" s="10"/>
      <c r="B132" s="10"/>
      <c r="C132" s="119"/>
      <c r="D132" s="307"/>
      <c r="E132" s="307"/>
      <c r="F132" s="307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324"/>
      <c r="AE132" s="324"/>
      <c r="AF132" s="324"/>
      <c r="AG132" s="324"/>
    </row>
    <row r="133" spans="1:33" s="12" customFormat="1" ht="8.25" x14ac:dyDescent="0.15">
      <c r="A133" s="10"/>
      <c r="B133" s="10"/>
      <c r="C133" s="119"/>
      <c r="D133" s="307"/>
      <c r="E133" s="307"/>
      <c r="F133" s="307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324"/>
      <c r="AE133" s="324"/>
      <c r="AF133" s="324"/>
      <c r="AG133" s="324"/>
    </row>
    <row r="134" spans="1:33" s="12" customFormat="1" ht="8.25" x14ac:dyDescent="0.15">
      <c r="A134" s="10"/>
      <c r="B134" s="10"/>
      <c r="C134" s="119"/>
      <c r="D134" s="307"/>
      <c r="E134" s="307"/>
      <c r="F134" s="307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324"/>
      <c r="AE134" s="324"/>
      <c r="AF134" s="324"/>
      <c r="AG134" s="324"/>
    </row>
    <row r="135" spans="1:33" s="12" customFormat="1" ht="8.25" x14ac:dyDescent="0.15">
      <c r="A135" s="10"/>
      <c r="B135" s="10"/>
      <c r="C135" s="119"/>
      <c r="D135" s="307"/>
      <c r="E135" s="307"/>
      <c r="F135" s="307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324"/>
      <c r="AE135" s="324"/>
      <c r="AF135" s="324"/>
      <c r="AG135" s="324"/>
    </row>
    <row r="136" spans="1:33" s="12" customFormat="1" ht="8.25" x14ac:dyDescent="0.15">
      <c r="A136" s="10"/>
      <c r="B136" s="10"/>
      <c r="C136" s="119"/>
      <c r="D136" s="307"/>
      <c r="E136" s="307"/>
      <c r="F136" s="307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324"/>
      <c r="AE136" s="324"/>
      <c r="AF136" s="324"/>
      <c r="AG136" s="324"/>
    </row>
    <row r="137" spans="1:33" s="12" customFormat="1" ht="8.25" x14ac:dyDescent="0.15">
      <c r="A137" s="10"/>
      <c r="B137" s="10"/>
      <c r="C137" s="119"/>
      <c r="D137" s="307"/>
      <c r="E137" s="307"/>
      <c r="F137" s="307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324"/>
      <c r="AE137" s="324"/>
      <c r="AF137" s="324"/>
      <c r="AG137" s="324"/>
    </row>
    <row r="138" spans="1:33" s="12" customFormat="1" ht="8.25" x14ac:dyDescent="0.15">
      <c r="A138" s="10"/>
      <c r="B138" s="10"/>
      <c r="C138" s="119"/>
      <c r="D138" s="307"/>
      <c r="E138" s="307"/>
      <c r="F138" s="307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324"/>
      <c r="AE138" s="324"/>
      <c r="AF138" s="324"/>
      <c r="AG138" s="324"/>
    </row>
    <row r="139" spans="1:33" s="12" customFormat="1" ht="8.25" x14ac:dyDescent="0.15">
      <c r="A139" s="10"/>
      <c r="B139" s="10"/>
      <c r="C139" s="119"/>
      <c r="D139" s="307"/>
      <c r="E139" s="307"/>
      <c r="F139" s="307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324"/>
      <c r="AE139" s="324"/>
      <c r="AF139" s="324"/>
      <c r="AG139" s="324"/>
    </row>
    <row r="140" spans="1:33" s="12" customFormat="1" ht="8.25" x14ac:dyDescent="0.15">
      <c r="A140" s="10"/>
      <c r="B140" s="10"/>
      <c r="C140" s="119"/>
      <c r="D140" s="307"/>
      <c r="E140" s="307"/>
      <c r="F140" s="307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324"/>
      <c r="AE140" s="324"/>
      <c r="AF140" s="324"/>
      <c r="AG140" s="324"/>
    </row>
    <row r="141" spans="1:33" s="12" customFormat="1" ht="8.25" x14ac:dyDescent="0.15">
      <c r="A141" s="10"/>
      <c r="B141" s="10"/>
      <c r="C141" s="119"/>
      <c r="D141" s="307"/>
      <c r="E141" s="307"/>
      <c r="F141" s="307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324"/>
      <c r="AE141" s="324"/>
      <c r="AF141" s="324"/>
      <c r="AG141" s="324"/>
    </row>
    <row r="142" spans="1:33" s="12" customFormat="1" ht="8.25" x14ac:dyDescent="0.15">
      <c r="A142" s="10"/>
      <c r="B142" s="10"/>
      <c r="C142" s="119"/>
      <c r="D142" s="307"/>
      <c r="E142" s="307"/>
      <c r="F142" s="307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324"/>
      <c r="AE142" s="324"/>
      <c r="AF142" s="324"/>
      <c r="AG142" s="324"/>
    </row>
    <row r="143" spans="1:33" s="12" customFormat="1" ht="8.25" x14ac:dyDescent="0.15">
      <c r="A143" s="10"/>
      <c r="B143" s="10"/>
      <c r="C143" s="119"/>
      <c r="D143" s="307"/>
      <c r="E143" s="307"/>
      <c r="F143" s="307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324"/>
      <c r="AE143" s="324"/>
      <c r="AF143" s="324"/>
      <c r="AG143" s="324"/>
    </row>
    <row r="144" spans="1:33" s="12" customFormat="1" ht="8.25" x14ac:dyDescent="0.15">
      <c r="A144" s="10"/>
      <c r="B144" s="10"/>
      <c r="C144" s="119"/>
      <c r="D144" s="307"/>
      <c r="E144" s="307"/>
      <c r="F144" s="307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324"/>
      <c r="AE144" s="324"/>
      <c r="AF144" s="324"/>
      <c r="AG144" s="324"/>
    </row>
    <row r="145" spans="1:33" s="12" customFormat="1" ht="8.25" x14ac:dyDescent="0.15">
      <c r="A145" s="10"/>
      <c r="B145" s="10"/>
      <c r="C145" s="119"/>
      <c r="D145" s="307"/>
      <c r="E145" s="307"/>
      <c r="F145" s="307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324"/>
      <c r="AE145" s="324"/>
      <c r="AF145" s="324"/>
      <c r="AG145" s="324"/>
    </row>
    <row r="146" spans="1:33" s="12" customFormat="1" ht="8.25" x14ac:dyDescent="0.15">
      <c r="A146" s="10"/>
      <c r="B146" s="10"/>
      <c r="C146" s="119"/>
      <c r="D146" s="307"/>
      <c r="E146" s="307"/>
      <c r="F146" s="307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324"/>
      <c r="AE146" s="324"/>
      <c r="AF146" s="324"/>
      <c r="AG146" s="324"/>
    </row>
    <row r="147" spans="1:33" s="12" customFormat="1" ht="8.25" x14ac:dyDescent="0.15">
      <c r="A147" s="10"/>
      <c r="B147" s="10"/>
      <c r="C147" s="119"/>
      <c r="D147" s="307"/>
      <c r="E147" s="307"/>
      <c r="F147" s="307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324"/>
      <c r="AE147" s="324"/>
      <c r="AF147" s="324"/>
      <c r="AG147" s="324"/>
    </row>
    <row r="148" spans="1:33" s="12" customFormat="1" ht="8.25" x14ac:dyDescent="0.15">
      <c r="A148" s="10"/>
      <c r="B148" s="10"/>
      <c r="C148" s="119"/>
      <c r="D148" s="307"/>
      <c r="E148" s="307"/>
      <c r="F148" s="307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324"/>
      <c r="AE148" s="324"/>
      <c r="AF148" s="324"/>
      <c r="AG148" s="324"/>
    </row>
    <row r="149" spans="1:33" s="12" customFormat="1" ht="8.25" x14ac:dyDescent="0.15">
      <c r="A149" s="10"/>
      <c r="B149" s="10"/>
      <c r="C149" s="119"/>
      <c r="D149" s="307"/>
      <c r="E149" s="307"/>
      <c r="F149" s="307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324"/>
      <c r="AE149" s="324"/>
      <c r="AF149" s="324"/>
      <c r="AG149" s="324"/>
    </row>
    <row r="150" spans="1:33" s="12" customFormat="1" ht="8.25" x14ac:dyDescent="0.15">
      <c r="A150" s="10"/>
      <c r="B150" s="10"/>
      <c r="C150" s="119"/>
      <c r="D150" s="307"/>
      <c r="E150" s="307"/>
      <c r="F150" s="307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324"/>
      <c r="AE150" s="324"/>
      <c r="AF150" s="324"/>
      <c r="AG150" s="324"/>
    </row>
    <row r="151" spans="1:33" s="12" customFormat="1" ht="8.25" x14ac:dyDescent="0.15">
      <c r="A151" s="10"/>
      <c r="B151" s="10"/>
      <c r="C151" s="119"/>
      <c r="D151" s="307"/>
      <c r="E151" s="307"/>
      <c r="F151" s="307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324"/>
      <c r="AE151" s="324"/>
      <c r="AF151" s="324"/>
      <c r="AG151" s="324"/>
    </row>
    <row r="152" spans="1:33" s="12" customFormat="1" ht="8.25" x14ac:dyDescent="0.15">
      <c r="A152" s="10"/>
      <c r="B152" s="10"/>
      <c r="C152" s="119"/>
      <c r="D152" s="307"/>
      <c r="E152" s="307"/>
      <c r="F152" s="307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324"/>
      <c r="AE152" s="324"/>
      <c r="AF152" s="324"/>
      <c r="AG152" s="324"/>
    </row>
    <row r="153" spans="1:33" s="12" customFormat="1" ht="8.25" x14ac:dyDescent="0.15">
      <c r="A153" s="10"/>
      <c r="B153" s="10"/>
      <c r="C153" s="119"/>
      <c r="D153" s="307"/>
      <c r="E153" s="307"/>
      <c r="F153" s="307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324"/>
      <c r="AE153" s="324"/>
      <c r="AF153" s="324"/>
      <c r="AG153" s="324"/>
    </row>
    <row r="154" spans="1:33" s="12" customFormat="1" ht="8.25" x14ac:dyDescent="0.15">
      <c r="A154" s="10"/>
      <c r="B154" s="10"/>
      <c r="C154" s="119"/>
      <c r="D154" s="307"/>
      <c r="E154" s="307"/>
      <c r="F154" s="307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324"/>
      <c r="AE154" s="324"/>
      <c r="AF154" s="324"/>
      <c r="AG154" s="324"/>
    </row>
    <row r="155" spans="1:33" s="12" customFormat="1" ht="8.25" x14ac:dyDescent="0.15">
      <c r="A155" s="10"/>
      <c r="B155" s="10"/>
      <c r="C155" s="119"/>
      <c r="D155" s="307"/>
      <c r="E155" s="307"/>
      <c r="F155" s="307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324"/>
      <c r="AE155" s="324"/>
      <c r="AF155" s="324"/>
      <c r="AG155" s="324"/>
    </row>
    <row r="156" spans="1:33" s="12" customFormat="1" ht="8.25" x14ac:dyDescent="0.15">
      <c r="A156" s="10"/>
      <c r="B156" s="10"/>
      <c r="C156" s="119"/>
      <c r="D156" s="307"/>
      <c r="E156" s="307"/>
      <c r="F156" s="307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324"/>
      <c r="AE156" s="324"/>
      <c r="AF156" s="324"/>
      <c r="AG156" s="324"/>
    </row>
    <row r="157" spans="1:33" s="12" customFormat="1" ht="8.25" x14ac:dyDescent="0.15">
      <c r="A157" s="10"/>
      <c r="B157" s="10"/>
      <c r="C157" s="119"/>
      <c r="D157" s="307"/>
      <c r="E157" s="307"/>
      <c r="F157" s="307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324"/>
      <c r="AE157" s="324"/>
      <c r="AF157" s="324"/>
      <c r="AG157" s="324"/>
    </row>
    <row r="158" spans="1:33" s="12" customFormat="1" ht="8.25" x14ac:dyDescent="0.15">
      <c r="A158" s="10"/>
      <c r="B158" s="10"/>
      <c r="C158" s="119"/>
      <c r="D158" s="307"/>
      <c r="E158" s="307"/>
      <c r="F158" s="307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324"/>
      <c r="AE158" s="324"/>
      <c r="AF158" s="324"/>
      <c r="AG158" s="324"/>
    </row>
    <row r="159" spans="1:33" s="12" customFormat="1" ht="8.25" x14ac:dyDescent="0.15">
      <c r="A159" s="10"/>
      <c r="B159" s="10"/>
      <c r="C159" s="119"/>
      <c r="D159" s="307"/>
      <c r="E159" s="307"/>
      <c r="F159" s="307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324"/>
      <c r="AE159" s="324"/>
      <c r="AF159" s="324"/>
      <c r="AG159" s="324"/>
    </row>
    <row r="160" spans="1:33" s="12" customFormat="1" ht="8.25" x14ac:dyDescent="0.15">
      <c r="A160" s="10"/>
      <c r="B160" s="10"/>
      <c r="C160" s="119"/>
      <c r="D160" s="307"/>
      <c r="E160" s="307"/>
      <c r="F160" s="307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324"/>
      <c r="AE160" s="324"/>
      <c r="AF160" s="324"/>
      <c r="AG160" s="324"/>
    </row>
    <row r="161" spans="1:33" s="12" customFormat="1" ht="8.25" x14ac:dyDescent="0.15">
      <c r="A161" s="10"/>
      <c r="B161" s="10"/>
      <c r="C161" s="119"/>
      <c r="D161" s="307"/>
      <c r="E161" s="307"/>
      <c r="F161" s="307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324"/>
      <c r="AE161" s="324"/>
      <c r="AF161" s="324"/>
      <c r="AG161" s="324"/>
    </row>
    <row r="162" spans="1:33" s="12" customFormat="1" ht="8.25" x14ac:dyDescent="0.15">
      <c r="A162" s="10"/>
      <c r="B162" s="10"/>
      <c r="C162" s="119"/>
      <c r="D162" s="307"/>
      <c r="E162" s="307"/>
      <c r="F162" s="307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324"/>
      <c r="AE162" s="324"/>
      <c r="AF162" s="324"/>
      <c r="AG162" s="324"/>
    </row>
    <row r="163" spans="1:33" s="12" customFormat="1" ht="8.25" x14ac:dyDescent="0.15">
      <c r="A163" s="10"/>
      <c r="B163" s="10"/>
      <c r="C163" s="119"/>
      <c r="D163" s="307"/>
      <c r="E163" s="307"/>
      <c r="F163" s="307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324"/>
      <c r="AE163" s="324"/>
      <c r="AF163" s="324"/>
      <c r="AG163" s="324"/>
    </row>
    <row r="164" spans="1:33" s="12" customFormat="1" ht="8.25" x14ac:dyDescent="0.15">
      <c r="A164" s="10"/>
      <c r="B164" s="10"/>
      <c r="C164" s="119"/>
      <c r="D164" s="307"/>
      <c r="E164" s="307"/>
      <c r="F164" s="307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324"/>
      <c r="AE164" s="324"/>
      <c r="AF164" s="324"/>
      <c r="AG164" s="324"/>
    </row>
    <row r="165" spans="1:33" s="12" customFormat="1" ht="8.25" x14ac:dyDescent="0.15">
      <c r="A165" s="10"/>
      <c r="B165" s="10"/>
      <c r="C165" s="119"/>
      <c r="D165" s="307"/>
      <c r="E165" s="307"/>
      <c r="F165" s="307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324"/>
      <c r="AE165" s="324"/>
      <c r="AF165" s="324"/>
      <c r="AG165" s="324"/>
    </row>
    <row r="166" spans="1:33" s="12" customFormat="1" ht="8.25" x14ac:dyDescent="0.15">
      <c r="A166" s="10"/>
      <c r="B166" s="10"/>
      <c r="C166" s="119"/>
      <c r="D166" s="307"/>
      <c r="E166" s="307"/>
      <c r="F166" s="307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324"/>
      <c r="AE166" s="324"/>
      <c r="AF166" s="324"/>
      <c r="AG166" s="324"/>
    </row>
    <row r="167" spans="1:33" s="12" customFormat="1" ht="8.25" x14ac:dyDescent="0.15">
      <c r="A167" s="10"/>
      <c r="B167" s="10"/>
      <c r="C167" s="119"/>
      <c r="D167" s="307"/>
      <c r="E167" s="307"/>
      <c r="F167" s="307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324"/>
      <c r="AE167" s="324"/>
      <c r="AF167" s="324"/>
      <c r="AG167" s="324"/>
    </row>
    <row r="168" spans="1:33" s="12" customFormat="1" ht="8.25" x14ac:dyDescent="0.15">
      <c r="A168" s="10"/>
      <c r="B168" s="10"/>
      <c r="C168" s="119"/>
      <c r="D168" s="307"/>
      <c r="E168" s="307"/>
      <c r="F168" s="307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324"/>
      <c r="AE168" s="324"/>
      <c r="AF168" s="324"/>
      <c r="AG168" s="324"/>
    </row>
    <row r="169" spans="1:33" s="12" customFormat="1" ht="8.25" x14ac:dyDescent="0.15">
      <c r="A169" s="10"/>
      <c r="B169" s="10"/>
      <c r="C169" s="119"/>
      <c r="D169" s="307"/>
      <c r="E169" s="307"/>
      <c r="F169" s="307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324"/>
      <c r="AE169" s="324"/>
      <c r="AF169" s="324"/>
      <c r="AG169" s="324"/>
    </row>
    <row r="170" spans="1:33" s="12" customFormat="1" ht="8.25" x14ac:dyDescent="0.15">
      <c r="A170" s="10"/>
      <c r="B170" s="10"/>
      <c r="C170" s="119"/>
      <c r="D170" s="307"/>
      <c r="E170" s="307"/>
      <c r="F170" s="307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324"/>
      <c r="AE170" s="324"/>
      <c r="AF170" s="324"/>
      <c r="AG170" s="324"/>
    </row>
    <row r="171" spans="1:33" s="12" customFormat="1" ht="8.25" x14ac:dyDescent="0.15">
      <c r="A171" s="10"/>
      <c r="B171" s="10"/>
      <c r="C171" s="119"/>
      <c r="D171" s="307"/>
      <c r="E171" s="307"/>
      <c r="F171" s="307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324"/>
      <c r="AE171" s="324"/>
      <c r="AF171" s="324"/>
      <c r="AG171" s="324"/>
    </row>
    <row r="172" spans="1:33" s="12" customFormat="1" ht="8.25" x14ac:dyDescent="0.15">
      <c r="A172" s="10"/>
      <c r="B172" s="10"/>
      <c r="C172" s="119"/>
      <c r="D172" s="307"/>
      <c r="E172" s="307"/>
      <c r="F172" s="307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324"/>
      <c r="AE172" s="324"/>
      <c r="AF172" s="324"/>
      <c r="AG172" s="324"/>
    </row>
    <row r="173" spans="1:33" s="12" customFormat="1" ht="8.25" x14ac:dyDescent="0.15">
      <c r="A173" s="10"/>
      <c r="B173" s="10"/>
      <c r="C173" s="119"/>
      <c r="D173" s="307"/>
      <c r="E173" s="307"/>
      <c r="F173" s="307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324"/>
      <c r="AE173" s="324"/>
      <c r="AF173" s="324"/>
      <c r="AG173" s="324"/>
    </row>
    <row r="174" spans="1:33" s="12" customFormat="1" ht="8.25" x14ac:dyDescent="0.15">
      <c r="A174" s="10"/>
      <c r="B174" s="10"/>
      <c r="C174" s="119"/>
      <c r="D174" s="307"/>
      <c r="E174" s="307"/>
      <c r="F174" s="307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324"/>
      <c r="AE174" s="324"/>
      <c r="AF174" s="324"/>
      <c r="AG174" s="324"/>
    </row>
    <row r="175" spans="1:33" s="12" customFormat="1" ht="8.25" x14ac:dyDescent="0.15">
      <c r="A175" s="10"/>
      <c r="B175" s="10"/>
      <c r="C175" s="119"/>
      <c r="D175" s="307"/>
      <c r="E175" s="307"/>
      <c r="F175" s="307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324"/>
      <c r="AE175" s="324"/>
      <c r="AF175" s="324"/>
      <c r="AG175" s="324"/>
    </row>
    <row r="176" spans="1:33" s="12" customFormat="1" ht="8.25" x14ac:dyDescent="0.15">
      <c r="A176" s="10"/>
      <c r="B176" s="10"/>
      <c r="C176" s="119"/>
      <c r="D176" s="307"/>
      <c r="E176" s="307"/>
      <c r="F176" s="307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324"/>
      <c r="AE176" s="324"/>
      <c r="AF176" s="324"/>
      <c r="AG176" s="324"/>
    </row>
    <row r="177" spans="1:33" s="12" customFormat="1" ht="8.25" x14ac:dyDescent="0.15">
      <c r="A177" s="10"/>
      <c r="B177" s="10"/>
      <c r="C177" s="119"/>
      <c r="D177" s="307"/>
      <c r="E177" s="307"/>
      <c r="F177" s="307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324"/>
      <c r="AE177" s="324"/>
      <c r="AF177" s="324"/>
      <c r="AG177" s="324"/>
    </row>
    <row r="178" spans="1:33" s="12" customFormat="1" ht="8.25" x14ac:dyDescent="0.15">
      <c r="A178" s="10"/>
      <c r="B178" s="10"/>
      <c r="C178" s="119"/>
      <c r="D178" s="307"/>
      <c r="E178" s="307"/>
      <c r="F178" s="307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324"/>
      <c r="AE178" s="324"/>
      <c r="AF178" s="324"/>
      <c r="AG178" s="324"/>
    </row>
    <row r="179" spans="1:33" s="12" customFormat="1" ht="8.25" x14ac:dyDescent="0.15">
      <c r="A179" s="10"/>
      <c r="B179" s="10"/>
      <c r="C179" s="119"/>
      <c r="D179" s="307"/>
      <c r="E179" s="307"/>
      <c r="F179" s="307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324"/>
      <c r="AE179" s="324"/>
      <c r="AF179" s="324"/>
      <c r="AG179" s="324"/>
    </row>
    <row r="180" spans="1:33" s="12" customFormat="1" ht="8.25" x14ac:dyDescent="0.15">
      <c r="A180" s="10"/>
      <c r="B180" s="10"/>
      <c r="C180" s="119"/>
      <c r="D180" s="307"/>
      <c r="E180" s="307"/>
      <c r="F180" s="307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324"/>
      <c r="AE180" s="324"/>
      <c r="AF180" s="324"/>
      <c r="AG180" s="324"/>
    </row>
    <row r="181" spans="1:33" s="12" customFormat="1" ht="8.25" x14ac:dyDescent="0.15">
      <c r="A181" s="10"/>
      <c r="B181" s="10"/>
      <c r="C181" s="119"/>
      <c r="D181" s="307"/>
      <c r="E181" s="307"/>
      <c r="F181" s="307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324"/>
      <c r="AE181" s="324"/>
      <c r="AF181" s="324"/>
      <c r="AG181" s="324"/>
    </row>
    <row r="182" spans="1:33" s="12" customFormat="1" ht="8.25" x14ac:dyDescent="0.15">
      <c r="A182" s="10"/>
      <c r="B182" s="10"/>
      <c r="C182" s="119"/>
      <c r="D182" s="307"/>
      <c r="E182" s="307"/>
      <c r="F182" s="307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324"/>
      <c r="AE182" s="324"/>
      <c r="AF182" s="324"/>
      <c r="AG182" s="324"/>
    </row>
    <row r="183" spans="1:33" s="12" customFormat="1" ht="8.25" x14ac:dyDescent="0.15">
      <c r="A183" s="10"/>
      <c r="B183" s="10"/>
      <c r="C183" s="119"/>
      <c r="D183" s="307"/>
      <c r="E183" s="307"/>
      <c r="F183" s="307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324"/>
      <c r="AE183" s="324"/>
      <c r="AF183" s="324"/>
      <c r="AG183" s="324"/>
    </row>
    <row r="184" spans="1:33" s="12" customFormat="1" ht="8.25" x14ac:dyDescent="0.15">
      <c r="A184" s="10"/>
      <c r="B184" s="10"/>
      <c r="C184" s="119"/>
      <c r="D184" s="307"/>
      <c r="E184" s="307"/>
      <c r="F184" s="307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324"/>
      <c r="AE184" s="324"/>
      <c r="AF184" s="324"/>
      <c r="AG184" s="324"/>
    </row>
    <row r="185" spans="1:33" s="12" customFormat="1" ht="8.25" x14ac:dyDescent="0.15">
      <c r="A185" s="10"/>
      <c r="B185" s="10"/>
      <c r="C185" s="119"/>
      <c r="D185" s="307"/>
      <c r="E185" s="307"/>
      <c r="F185" s="307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324"/>
      <c r="AE185" s="324"/>
      <c r="AF185" s="324"/>
      <c r="AG185" s="324"/>
    </row>
    <row r="186" spans="1:33" s="12" customFormat="1" ht="8.25" x14ac:dyDescent="0.15">
      <c r="A186" s="10"/>
      <c r="B186" s="10"/>
      <c r="C186" s="119"/>
      <c r="D186" s="307"/>
      <c r="E186" s="307"/>
      <c r="F186" s="307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324"/>
      <c r="AE186" s="324"/>
      <c r="AF186" s="324"/>
      <c r="AG186" s="324"/>
    </row>
    <row r="187" spans="1:33" s="12" customFormat="1" ht="8.25" x14ac:dyDescent="0.15">
      <c r="A187" s="10"/>
      <c r="B187" s="10"/>
      <c r="C187" s="119"/>
      <c r="D187" s="307"/>
      <c r="E187" s="307"/>
      <c r="F187" s="307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324"/>
      <c r="AE187" s="324"/>
      <c r="AF187" s="324"/>
      <c r="AG187" s="324"/>
    </row>
    <row r="188" spans="1:33" s="12" customFormat="1" ht="8.25" x14ac:dyDescent="0.15">
      <c r="A188" s="10"/>
      <c r="B188" s="10"/>
      <c r="C188" s="119"/>
      <c r="D188" s="307"/>
      <c r="E188" s="307"/>
      <c r="F188" s="307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324"/>
      <c r="AE188" s="324"/>
      <c r="AF188" s="324"/>
      <c r="AG188" s="324"/>
    </row>
    <row r="189" spans="1:33" s="12" customFormat="1" ht="8.25" x14ac:dyDescent="0.15">
      <c r="A189" s="10"/>
      <c r="B189" s="10"/>
      <c r="C189" s="119"/>
      <c r="D189" s="307"/>
      <c r="E189" s="307"/>
      <c r="F189" s="307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324"/>
      <c r="AE189" s="324"/>
      <c r="AF189" s="324"/>
      <c r="AG189" s="324"/>
    </row>
    <row r="190" spans="1:33" s="12" customFormat="1" ht="8.25" x14ac:dyDescent="0.15">
      <c r="A190" s="10"/>
      <c r="B190" s="10"/>
      <c r="C190" s="119"/>
      <c r="D190" s="307"/>
      <c r="E190" s="307"/>
      <c r="F190" s="307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324"/>
      <c r="AE190" s="324"/>
      <c r="AF190" s="324"/>
      <c r="AG190" s="324"/>
    </row>
    <row r="191" spans="1:33" s="12" customFormat="1" ht="8.25" x14ac:dyDescent="0.15">
      <c r="A191" s="10"/>
      <c r="B191" s="10"/>
      <c r="C191" s="119"/>
      <c r="D191" s="307"/>
      <c r="E191" s="307"/>
      <c r="F191" s="307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324"/>
      <c r="AE191" s="324"/>
      <c r="AF191" s="324"/>
      <c r="AG191" s="324"/>
    </row>
    <row r="192" spans="1:33" s="12" customFormat="1" ht="8.25" x14ac:dyDescent="0.15">
      <c r="A192" s="10"/>
      <c r="B192" s="10"/>
      <c r="C192" s="119"/>
      <c r="D192" s="307"/>
      <c r="E192" s="307"/>
      <c r="F192" s="307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324"/>
      <c r="AE192" s="324"/>
      <c r="AF192" s="324"/>
      <c r="AG192" s="324"/>
    </row>
    <row r="193" spans="1:33" s="12" customFormat="1" ht="8.25" x14ac:dyDescent="0.15">
      <c r="A193" s="10"/>
      <c r="B193" s="10"/>
      <c r="C193" s="119"/>
      <c r="D193" s="307"/>
      <c r="E193" s="307"/>
      <c r="F193" s="307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324"/>
      <c r="AE193" s="324"/>
      <c r="AF193" s="324"/>
      <c r="AG193" s="324"/>
    </row>
    <row r="194" spans="1:33" s="12" customFormat="1" ht="8.25" x14ac:dyDescent="0.15">
      <c r="A194" s="10"/>
      <c r="B194" s="10"/>
      <c r="C194" s="119"/>
      <c r="D194" s="307"/>
      <c r="E194" s="307"/>
      <c r="F194" s="307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324"/>
      <c r="AE194" s="324"/>
      <c r="AF194" s="324"/>
      <c r="AG194" s="324"/>
    </row>
    <row r="195" spans="1:33" s="12" customFormat="1" ht="8.25" x14ac:dyDescent="0.15">
      <c r="A195" s="10"/>
      <c r="B195" s="10"/>
      <c r="C195" s="119"/>
      <c r="D195" s="307"/>
      <c r="E195" s="307"/>
      <c r="F195" s="307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324"/>
      <c r="AE195" s="324"/>
      <c r="AF195" s="324"/>
      <c r="AG195" s="324"/>
    </row>
    <row r="196" spans="1:33" s="12" customFormat="1" ht="8.25" x14ac:dyDescent="0.15">
      <c r="A196" s="10"/>
      <c r="B196" s="10"/>
      <c r="C196" s="119"/>
      <c r="D196" s="307"/>
      <c r="E196" s="307"/>
      <c r="F196" s="307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324"/>
      <c r="AE196" s="324"/>
      <c r="AF196" s="324"/>
      <c r="AG196" s="324"/>
    </row>
    <row r="197" spans="1:33" s="12" customFormat="1" ht="8.25" x14ac:dyDescent="0.15">
      <c r="A197" s="10"/>
      <c r="B197" s="10"/>
      <c r="C197" s="119"/>
      <c r="D197" s="307"/>
      <c r="E197" s="307"/>
      <c r="F197" s="307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324"/>
      <c r="AE197" s="324"/>
      <c r="AF197" s="324"/>
      <c r="AG197" s="324"/>
    </row>
    <row r="198" spans="1:33" s="12" customFormat="1" ht="8.25" x14ac:dyDescent="0.15">
      <c r="A198" s="10"/>
      <c r="B198" s="10"/>
      <c r="C198" s="119"/>
      <c r="D198" s="307"/>
      <c r="E198" s="307"/>
      <c r="F198" s="307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324"/>
      <c r="AE198" s="324"/>
      <c r="AF198" s="324"/>
      <c r="AG198" s="324"/>
    </row>
    <row r="199" spans="1:33" s="12" customFormat="1" ht="8.25" x14ac:dyDescent="0.15">
      <c r="A199" s="10"/>
      <c r="B199" s="10"/>
      <c r="C199" s="119"/>
      <c r="D199" s="307"/>
      <c r="E199" s="307"/>
      <c r="F199" s="307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324"/>
      <c r="AE199" s="324"/>
      <c r="AF199" s="324"/>
      <c r="AG199" s="324"/>
    </row>
    <row r="200" spans="1:33" s="12" customFormat="1" ht="8.25" x14ac:dyDescent="0.15">
      <c r="A200" s="10"/>
      <c r="B200" s="10"/>
      <c r="C200" s="119"/>
      <c r="D200" s="307"/>
      <c r="E200" s="307"/>
      <c r="F200" s="307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324"/>
      <c r="AE200" s="324"/>
      <c r="AF200" s="324"/>
      <c r="AG200" s="324"/>
    </row>
    <row r="201" spans="1:33" s="12" customFormat="1" ht="8.25" x14ac:dyDescent="0.15">
      <c r="A201" s="10"/>
      <c r="B201" s="10"/>
      <c r="C201" s="119"/>
      <c r="D201" s="307"/>
      <c r="E201" s="307"/>
      <c r="F201" s="307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324"/>
      <c r="AE201" s="324"/>
      <c r="AF201" s="324"/>
      <c r="AG201" s="324"/>
    </row>
    <row r="202" spans="1:33" s="12" customFormat="1" ht="8.25" x14ac:dyDescent="0.15">
      <c r="A202" s="10"/>
      <c r="B202" s="10"/>
      <c r="C202" s="119"/>
      <c r="D202" s="307"/>
      <c r="E202" s="307"/>
      <c r="F202" s="307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324"/>
      <c r="AE202" s="324"/>
      <c r="AF202" s="324"/>
      <c r="AG202" s="324"/>
    </row>
    <row r="203" spans="1:33" s="12" customFormat="1" ht="8.25" x14ac:dyDescent="0.15">
      <c r="A203" s="10"/>
      <c r="B203" s="10"/>
      <c r="C203" s="119"/>
      <c r="D203" s="307"/>
      <c r="E203" s="307"/>
      <c r="F203" s="307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324"/>
      <c r="AE203" s="324"/>
      <c r="AF203" s="324"/>
      <c r="AG203" s="324"/>
    </row>
    <row r="204" spans="1:33" s="12" customFormat="1" ht="8.25" x14ac:dyDescent="0.15">
      <c r="A204" s="10"/>
      <c r="B204" s="10"/>
      <c r="C204" s="119"/>
      <c r="D204" s="307"/>
      <c r="E204" s="307"/>
      <c r="F204" s="307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324"/>
      <c r="AE204" s="324"/>
      <c r="AF204" s="324"/>
      <c r="AG204" s="324"/>
    </row>
    <row r="205" spans="1:33" s="12" customFormat="1" ht="8.25" x14ac:dyDescent="0.15">
      <c r="A205" s="10"/>
      <c r="B205" s="10"/>
      <c r="C205" s="119"/>
      <c r="D205" s="307"/>
      <c r="E205" s="307"/>
      <c r="F205" s="307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324"/>
      <c r="AE205" s="324"/>
      <c r="AF205" s="324"/>
      <c r="AG205" s="324"/>
    </row>
    <row r="206" spans="1:33" s="12" customFormat="1" ht="8.25" x14ac:dyDescent="0.15">
      <c r="A206" s="10"/>
      <c r="B206" s="10"/>
      <c r="C206" s="119"/>
      <c r="D206" s="307"/>
      <c r="E206" s="307"/>
      <c r="F206" s="307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324"/>
      <c r="AE206" s="324"/>
      <c r="AF206" s="324"/>
      <c r="AG206" s="324"/>
    </row>
    <row r="207" spans="1:33" s="12" customFormat="1" ht="8.25" x14ac:dyDescent="0.15">
      <c r="A207" s="10"/>
      <c r="B207" s="10"/>
      <c r="C207" s="119"/>
      <c r="D207" s="307"/>
      <c r="E207" s="307"/>
      <c r="F207" s="307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324"/>
      <c r="AE207" s="324"/>
      <c r="AF207" s="324"/>
      <c r="AG207" s="324"/>
    </row>
    <row r="208" spans="1:33" s="12" customFormat="1" ht="8.25" x14ac:dyDescent="0.15">
      <c r="A208" s="10"/>
      <c r="B208" s="10"/>
      <c r="C208" s="119"/>
      <c r="D208" s="307"/>
      <c r="E208" s="307"/>
      <c r="F208" s="307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324"/>
      <c r="AE208" s="324"/>
      <c r="AF208" s="324"/>
      <c r="AG208" s="324"/>
    </row>
    <row r="209" spans="1:33" s="12" customFormat="1" ht="8.25" x14ac:dyDescent="0.15">
      <c r="A209" s="10"/>
      <c r="B209" s="10"/>
      <c r="C209" s="119"/>
      <c r="D209" s="307"/>
      <c r="E209" s="307"/>
      <c r="F209" s="307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324"/>
      <c r="AE209" s="324"/>
      <c r="AF209" s="324"/>
      <c r="AG209" s="324"/>
    </row>
    <row r="210" spans="1:33" s="12" customFormat="1" ht="8.25" x14ac:dyDescent="0.15">
      <c r="A210" s="10"/>
      <c r="B210" s="10"/>
      <c r="C210" s="119"/>
      <c r="D210" s="307"/>
      <c r="E210" s="307"/>
      <c r="F210" s="307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324"/>
      <c r="AE210" s="324"/>
      <c r="AF210" s="324"/>
      <c r="AG210" s="324"/>
    </row>
    <row r="211" spans="1:33" s="12" customFormat="1" ht="8.25" x14ac:dyDescent="0.15">
      <c r="A211" s="10"/>
      <c r="B211" s="10"/>
      <c r="C211" s="119"/>
      <c r="D211" s="307"/>
      <c r="E211" s="307"/>
      <c r="F211" s="307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324"/>
      <c r="AE211" s="324"/>
      <c r="AF211" s="324"/>
      <c r="AG211" s="324"/>
    </row>
    <row r="212" spans="1:33" s="12" customFormat="1" ht="8.25" x14ac:dyDescent="0.15">
      <c r="A212" s="10"/>
      <c r="B212" s="10"/>
      <c r="C212" s="119"/>
      <c r="D212" s="307"/>
      <c r="E212" s="307"/>
      <c r="F212" s="307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324"/>
      <c r="AE212" s="324"/>
      <c r="AF212" s="324"/>
      <c r="AG212" s="324"/>
    </row>
    <row r="213" spans="1:33" s="12" customFormat="1" ht="8.25" x14ac:dyDescent="0.15">
      <c r="A213" s="10"/>
      <c r="B213" s="10"/>
      <c r="C213" s="119"/>
      <c r="D213" s="307"/>
      <c r="E213" s="307"/>
      <c r="F213" s="307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324"/>
      <c r="AE213" s="324"/>
      <c r="AF213" s="324"/>
      <c r="AG213" s="324"/>
    </row>
    <row r="214" spans="1:33" s="12" customFormat="1" ht="8.25" x14ac:dyDescent="0.15">
      <c r="A214" s="10"/>
      <c r="B214" s="10"/>
      <c r="C214" s="119"/>
      <c r="D214" s="307"/>
      <c r="E214" s="307"/>
      <c r="F214" s="307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324"/>
      <c r="AE214" s="324"/>
      <c r="AF214" s="324"/>
      <c r="AG214" s="324"/>
    </row>
    <row r="215" spans="1:33" s="12" customFormat="1" ht="8.25" x14ac:dyDescent="0.15">
      <c r="A215" s="10"/>
      <c r="B215" s="10"/>
      <c r="C215" s="119"/>
      <c r="D215" s="307"/>
      <c r="E215" s="307"/>
      <c r="F215" s="307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324"/>
      <c r="AE215" s="324"/>
      <c r="AF215" s="324"/>
      <c r="AG215" s="324"/>
    </row>
    <row r="216" spans="1:33" s="12" customFormat="1" ht="8.25" x14ac:dyDescent="0.15">
      <c r="A216" s="10"/>
      <c r="B216" s="10"/>
      <c r="C216" s="119"/>
      <c r="D216" s="307"/>
      <c r="E216" s="307"/>
      <c r="F216" s="307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324"/>
      <c r="AE216" s="324"/>
      <c r="AF216" s="324"/>
      <c r="AG216" s="324"/>
    </row>
    <row r="217" spans="1:33" s="12" customFormat="1" ht="8.25" x14ac:dyDescent="0.15">
      <c r="A217" s="10"/>
      <c r="B217" s="10"/>
      <c r="C217" s="119"/>
      <c r="D217" s="307"/>
      <c r="E217" s="307"/>
      <c r="F217" s="307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324"/>
      <c r="AE217" s="324"/>
      <c r="AF217" s="324"/>
      <c r="AG217" s="324"/>
    </row>
    <row r="218" spans="1:33" s="12" customFormat="1" ht="8.25" x14ac:dyDescent="0.15">
      <c r="A218" s="10"/>
      <c r="B218" s="10"/>
      <c r="C218" s="119"/>
      <c r="D218" s="307"/>
      <c r="E218" s="307"/>
      <c r="F218" s="307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324"/>
      <c r="AE218" s="324"/>
      <c r="AF218" s="324"/>
      <c r="AG218" s="324"/>
    </row>
    <row r="219" spans="1:33" s="12" customFormat="1" ht="8.25" x14ac:dyDescent="0.15">
      <c r="A219" s="10"/>
      <c r="B219" s="10"/>
      <c r="C219" s="119"/>
      <c r="D219" s="307"/>
      <c r="E219" s="307"/>
      <c r="F219" s="307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324"/>
      <c r="AE219" s="324"/>
      <c r="AF219" s="324"/>
      <c r="AG219" s="324"/>
    </row>
    <row r="220" spans="1:33" s="12" customFormat="1" ht="8.25" x14ac:dyDescent="0.15">
      <c r="A220" s="10"/>
      <c r="B220" s="10"/>
      <c r="C220" s="119"/>
      <c r="D220" s="307"/>
      <c r="E220" s="307"/>
      <c r="F220" s="307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324"/>
      <c r="AE220" s="324"/>
      <c r="AF220" s="324"/>
      <c r="AG220" s="324"/>
    </row>
    <row r="221" spans="1:33" s="12" customFormat="1" ht="8.25" x14ac:dyDescent="0.15">
      <c r="A221" s="10"/>
      <c r="B221" s="10"/>
      <c r="C221" s="119"/>
      <c r="D221" s="307"/>
      <c r="E221" s="307"/>
      <c r="F221" s="307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324"/>
      <c r="AE221" s="324"/>
      <c r="AF221" s="324"/>
      <c r="AG221" s="324"/>
    </row>
    <row r="222" spans="1:33" s="12" customFormat="1" ht="8.25" x14ac:dyDescent="0.15">
      <c r="A222" s="10"/>
      <c r="B222" s="10"/>
      <c r="C222" s="119"/>
      <c r="D222" s="307"/>
      <c r="E222" s="307"/>
      <c r="F222" s="307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324"/>
      <c r="AE222" s="324"/>
      <c r="AF222" s="324"/>
      <c r="AG222" s="324"/>
    </row>
    <row r="223" spans="1:33" s="12" customFormat="1" ht="8.25" x14ac:dyDescent="0.15">
      <c r="A223" s="10"/>
      <c r="B223" s="10"/>
      <c r="C223" s="119"/>
      <c r="D223" s="307"/>
      <c r="E223" s="307"/>
      <c r="F223" s="307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324"/>
      <c r="AE223" s="324"/>
      <c r="AF223" s="324"/>
      <c r="AG223" s="324"/>
    </row>
    <row r="224" spans="1:33" s="12" customFormat="1" ht="8.25" x14ac:dyDescent="0.15">
      <c r="A224" s="10"/>
      <c r="B224" s="10"/>
      <c r="C224" s="119"/>
      <c r="D224" s="307"/>
      <c r="E224" s="307"/>
      <c r="F224" s="307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324"/>
      <c r="AE224" s="324"/>
      <c r="AF224" s="324"/>
      <c r="AG224" s="324"/>
    </row>
    <row r="225" spans="1:33" s="12" customFormat="1" ht="8.25" x14ac:dyDescent="0.15">
      <c r="A225" s="10"/>
      <c r="B225" s="10"/>
      <c r="C225" s="119"/>
      <c r="D225" s="307"/>
      <c r="E225" s="307"/>
      <c r="F225" s="307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324"/>
      <c r="AE225" s="324"/>
      <c r="AF225" s="324"/>
      <c r="AG225" s="324"/>
    </row>
    <row r="226" spans="1:33" s="12" customFormat="1" ht="8.25" x14ac:dyDescent="0.15">
      <c r="A226" s="10"/>
      <c r="B226" s="10"/>
      <c r="C226" s="119"/>
      <c r="D226" s="307"/>
      <c r="E226" s="307"/>
      <c r="F226" s="307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324"/>
      <c r="AE226" s="324"/>
      <c r="AF226" s="324"/>
      <c r="AG226" s="324"/>
    </row>
    <row r="227" spans="1:33" s="12" customFormat="1" ht="8.25" x14ac:dyDescent="0.15">
      <c r="A227" s="10"/>
      <c r="B227" s="10"/>
      <c r="C227" s="119"/>
      <c r="D227" s="307"/>
      <c r="E227" s="307"/>
      <c r="F227" s="307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324"/>
      <c r="AE227" s="324"/>
      <c r="AF227" s="324"/>
      <c r="AG227" s="324"/>
    </row>
    <row r="228" spans="1:33" s="12" customFormat="1" ht="8.25" x14ac:dyDescent="0.15">
      <c r="A228" s="10"/>
      <c r="B228" s="10"/>
      <c r="C228" s="119"/>
      <c r="D228" s="307"/>
      <c r="E228" s="307"/>
      <c r="F228" s="307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324"/>
      <c r="AE228" s="324"/>
      <c r="AF228" s="324"/>
      <c r="AG228" s="324"/>
    </row>
    <row r="229" spans="1:33" s="12" customFormat="1" ht="8.25" x14ac:dyDescent="0.15">
      <c r="A229" s="10"/>
      <c r="B229" s="10"/>
      <c r="C229" s="119"/>
      <c r="D229" s="307"/>
      <c r="E229" s="307"/>
      <c r="F229" s="307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324"/>
      <c r="AE229" s="324"/>
      <c r="AF229" s="324"/>
      <c r="AG229" s="324"/>
    </row>
    <row r="230" spans="1:33" s="12" customFormat="1" ht="8.25" x14ac:dyDescent="0.15">
      <c r="A230" s="10"/>
      <c r="B230" s="10"/>
      <c r="C230" s="119"/>
      <c r="D230" s="307"/>
      <c r="E230" s="307"/>
      <c r="F230" s="307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324"/>
      <c r="AE230" s="324"/>
      <c r="AF230" s="324"/>
      <c r="AG230" s="324"/>
    </row>
    <row r="231" spans="1:33" s="12" customFormat="1" ht="8.25" x14ac:dyDescent="0.15">
      <c r="A231" s="10"/>
      <c r="B231" s="10"/>
      <c r="C231" s="119"/>
      <c r="D231" s="307"/>
      <c r="E231" s="307"/>
      <c r="F231" s="307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324"/>
      <c r="AE231" s="324"/>
      <c r="AF231" s="324"/>
      <c r="AG231" s="324"/>
    </row>
    <row r="232" spans="1:33" s="12" customFormat="1" ht="8.25" x14ac:dyDescent="0.15">
      <c r="A232" s="10"/>
      <c r="B232" s="10"/>
      <c r="C232" s="119"/>
      <c r="D232" s="307"/>
      <c r="E232" s="307"/>
      <c r="F232" s="307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324"/>
      <c r="AE232" s="324"/>
      <c r="AF232" s="324"/>
      <c r="AG232" s="324"/>
    </row>
    <row r="233" spans="1:33" s="12" customFormat="1" ht="8.25" x14ac:dyDescent="0.15">
      <c r="A233" s="10"/>
      <c r="B233" s="10"/>
      <c r="C233" s="119"/>
      <c r="D233" s="307"/>
      <c r="E233" s="307"/>
      <c r="F233" s="307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324"/>
      <c r="AE233" s="324"/>
      <c r="AF233" s="324"/>
      <c r="AG233" s="324"/>
    </row>
    <row r="234" spans="1:33" s="12" customFormat="1" ht="8.25" x14ac:dyDescent="0.15">
      <c r="A234" s="10"/>
      <c r="B234" s="10"/>
      <c r="C234" s="119"/>
      <c r="D234" s="307"/>
      <c r="E234" s="307"/>
      <c r="F234" s="307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324"/>
      <c r="AE234" s="324"/>
      <c r="AF234" s="324"/>
      <c r="AG234" s="324"/>
    </row>
    <row r="235" spans="1:33" s="12" customFormat="1" ht="8.25" x14ac:dyDescent="0.15">
      <c r="A235" s="10"/>
      <c r="B235" s="10"/>
      <c r="C235" s="119"/>
      <c r="D235" s="307"/>
      <c r="E235" s="307"/>
      <c r="F235" s="307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324"/>
      <c r="AE235" s="324"/>
      <c r="AF235" s="324"/>
      <c r="AG235" s="324"/>
    </row>
    <row r="236" spans="1:33" s="12" customFormat="1" ht="8.25" x14ac:dyDescent="0.15">
      <c r="A236" s="10"/>
      <c r="B236" s="10"/>
      <c r="C236" s="119"/>
      <c r="D236" s="307"/>
      <c r="E236" s="307"/>
      <c r="F236" s="307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324"/>
      <c r="AE236" s="324"/>
      <c r="AF236" s="324"/>
      <c r="AG236" s="324"/>
    </row>
    <row r="237" spans="1:33" s="12" customFormat="1" ht="8.25" x14ac:dyDescent="0.15">
      <c r="A237" s="10"/>
      <c r="B237" s="10"/>
      <c r="C237" s="119"/>
      <c r="D237" s="307"/>
      <c r="E237" s="307"/>
      <c r="F237" s="307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324"/>
      <c r="AE237" s="324"/>
      <c r="AF237" s="324"/>
      <c r="AG237" s="324"/>
    </row>
    <row r="238" spans="1:33" s="12" customFormat="1" ht="8.25" x14ac:dyDescent="0.15">
      <c r="A238" s="10"/>
      <c r="B238" s="10"/>
      <c r="C238" s="119"/>
      <c r="D238" s="307"/>
      <c r="E238" s="307"/>
      <c r="F238" s="307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324"/>
      <c r="AE238" s="324"/>
      <c r="AF238" s="324"/>
      <c r="AG238" s="324"/>
    </row>
    <row r="239" spans="1:33" s="12" customFormat="1" ht="8.25" x14ac:dyDescent="0.15">
      <c r="A239" s="10"/>
      <c r="B239" s="10"/>
      <c r="C239" s="119"/>
      <c r="D239" s="307"/>
      <c r="E239" s="307"/>
      <c r="F239" s="307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324"/>
      <c r="AE239" s="324"/>
      <c r="AF239" s="324"/>
      <c r="AG239" s="324"/>
    </row>
    <row r="240" spans="1:33" s="12" customFormat="1" ht="8.25" x14ac:dyDescent="0.15">
      <c r="A240" s="10"/>
      <c r="B240" s="10"/>
      <c r="C240" s="119"/>
      <c r="D240" s="307"/>
      <c r="E240" s="307"/>
      <c r="F240" s="307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324"/>
      <c r="AE240" s="324"/>
      <c r="AF240" s="324"/>
      <c r="AG240" s="324"/>
    </row>
    <row r="241" spans="1:33" s="12" customFormat="1" ht="8.25" x14ac:dyDescent="0.15">
      <c r="A241" s="10"/>
      <c r="B241" s="10"/>
      <c r="C241" s="119"/>
      <c r="D241" s="307"/>
      <c r="E241" s="307"/>
      <c r="F241" s="307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324"/>
      <c r="AE241" s="324"/>
      <c r="AF241" s="324"/>
      <c r="AG241" s="324"/>
    </row>
    <row r="242" spans="1:33" s="12" customFormat="1" ht="8.25" x14ac:dyDescent="0.15">
      <c r="A242" s="10"/>
      <c r="B242" s="10"/>
      <c r="C242" s="119"/>
      <c r="D242" s="307"/>
      <c r="E242" s="307"/>
      <c r="F242" s="307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324"/>
      <c r="AE242" s="324"/>
      <c r="AF242" s="324"/>
      <c r="AG242" s="324"/>
    </row>
    <row r="243" spans="1:33" s="12" customFormat="1" ht="8.25" x14ac:dyDescent="0.15">
      <c r="A243" s="10"/>
      <c r="B243" s="10"/>
      <c r="C243" s="119"/>
      <c r="D243" s="307"/>
      <c r="E243" s="307"/>
      <c r="F243" s="307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324"/>
      <c r="AE243" s="324"/>
      <c r="AF243" s="324"/>
      <c r="AG243" s="324"/>
    </row>
    <row r="244" spans="1:33" s="12" customFormat="1" ht="8.25" x14ac:dyDescent="0.15">
      <c r="A244" s="10"/>
      <c r="B244" s="10"/>
      <c r="C244" s="119"/>
      <c r="D244" s="307"/>
      <c r="E244" s="307"/>
      <c r="F244" s="307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324"/>
      <c r="AE244" s="324"/>
      <c r="AF244" s="324"/>
      <c r="AG244" s="324"/>
    </row>
    <row r="245" spans="1:33" s="12" customFormat="1" ht="8.25" x14ac:dyDescent="0.15">
      <c r="A245" s="10"/>
      <c r="B245" s="10"/>
      <c r="C245" s="119"/>
      <c r="D245" s="307"/>
      <c r="E245" s="307"/>
      <c r="F245" s="307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324"/>
      <c r="AE245" s="324"/>
      <c r="AF245" s="324"/>
      <c r="AG245" s="324"/>
    </row>
    <row r="246" spans="1:33" s="12" customFormat="1" ht="8.25" x14ac:dyDescent="0.15">
      <c r="A246" s="10"/>
      <c r="B246" s="10"/>
      <c r="C246" s="119"/>
      <c r="D246" s="307"/>
      <c r="E246" s="307"/>
      <c r="F246" s="307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324"/>
      <c r="AE246" s="324"/>
      <c r="AF246" s="324"/>
      <c r="AG246" s="324"/>
    </row>
    <row r="247" spans="1:33" s="12" customFormat="1" ht="8.25" x14ac:dyDescent="0.15">
      <c r="A247" s="10"/>
      <c r="B247" s="10"/>
      <c r="C247" s="119"/>
      <c r="D247" s="307"/>
      <c r="E247" s="307"/>
      <c r="F247" s="307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324"/>
      <c r="AE247" s="324"/>
      <c r="AF247" s="324"/>
      <c r="AG247" s="324"/>
    </row>
    <row r="248" spans="1:33" s="12" customFormat="1" ht="8.25" x14ac:dyDescent="0.15">
      <c r="A248" s="10"/>
      <c r="B248" s="10"/>
      <c r="C248" s="119"/>
      <c r="D248" s="307"/>
      <c r="E248" s="307"/>
      <c r="F248" s="307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324"/>
      <c r="AE248" s="324"/>
      <c r="AF248" s="324"/>
      <c r="AG248" s="324"/>
    </row>
    <row r="249" spans="1:33" s="12" customFormat="1" ht="8.25" x14ac:dyDescent="0.15">
      <c r="A249" s="10"/>
      <c r="B249" s="10"/>
      <c r="C249" s="119"/>
      <c r="D249" s="307"/>
      <c r="E249" s="307"/>
      <c r="F249" s="307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324"/>
      <c r="AE249" s="324"/>
      <c r="AF249" s="324"/>
      <c r="AG249" s="324"/>
    </row>
    <row r="250" spans="1:33" s="12" customFormat="1" ht="8.25" x14ac:dyDescent="0.15">
      <c r="A250" s="10"/>
      <c r="B250" s="10"/>
      <c r="C250" s="119"/>
      <c r="D250" s="307"/>
      <c r="E250" s="307"/>
      <c r="F250" s="307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  <c r="AD250" s="324"/>
      <c r="AE250" s="324"/>
      <c r="AF250" s="324"/>
      <c r="AG250" s="324"/>
    </row>
    <row r="251" spans="1:33" s="12" customFormat="1" ht="8.25" x14ac:dyDescent="0.15">
      <c r="A251" s="10"/>
      <c r="B251" s="10"/>
      <c r="C251" s="119"/>
      <c r="D251" s="307"/>
      <c r="E251" s="307"/>
      <c r="F251" s="307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  <c r="AD251" s="324"/>
      <c r="AE251" s="324"/>
      <c r="AF251" s="324"/>
      <c r="AG251" s="324"/>
    </row>
    <row r="252" spans="1:33" s="12" customFormat="1" ht="8.25" x14ac:dyDescent="0.15">
      <c r="A252" s="10"/>
      <c r="B252" s="10"/>
      <c r="C252" s="119"/>
      <c r="D252" s="307"/>
      <c r="E252" s="307"/>
      <c r="F252" s="307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324"/>
      <c r="AE252" s="324"/>
      <c r="AF252" s="324"/>
      <c r="AG252" s="324"/>
    </row>
    <row r="253" spans="1:33" s="12" customFormat="1" ht="8.25" x14ac:dyDescent="0.15">
      <c r="A253" s="10"/>
      <c r="B253" s="10"/>
      <c r="C253" s="119"/>
      <c r="D253" s="307"/>
      <c r="E253" s="307"/>
      <c r="F253" s="307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324"/>
      <c r="AE253" s="324"/>
      <c r="AF253" s="324"/>
      <c r="AG253" s="324"/>
    </row>
    <row r="254" spans="1:33" s="12" customFormat="1" ht="8.25" x14ac:dyDescent="0.15">
      <c r="A254" s="10"/>
      <c r="B254" s="10"/>
      <c r="C254" s="119"/>
      <c r="D254" s="307"/>
      <c r="E254" s="307"/>
      <c r="F254" s="307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324"/>
      <c r="AE254" s="324"/>
      <c r="AF254" s="324"/>
      <c r="AG254" s="324"/>
    </row>
    <row r="255" spans="1:33" s="12" customFormat="1" ht="8.25" x14ac:dyDescent="0.15">
      <c r="A255" s="10"/>
      <c r="B255" s="10"/>
      <c r="C255" s="119"/>
      <c r="D255" s="307"/>
      <c r="E255" s="307"/>
      <c r="F255" s="307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324"/>
      <c r="AE255" s="324"/>
      <c r="AF255" s="324"/>
      <c r="AG255" s="324"/>
    </row>
    <row r="256" spans="1:33" s="12" customFormat="1" ht="8.25" x14ac:dyDescent="0.15">
      <c r="A256" s="10"/>
      <c r="B256" s="10"/>
      <c r="C256" s="119"/>
      <c r="D256" s="307"/>
      <c r="E256" s="307"/>
      <c r="F256" s="307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324"/>
      <c r="AE256" s="324"/>
      <c r="AF256" s="324"/>
      <c r="AG256" s="324"/>
    </row>
    <row r="257" spans="1:33" s="12" customFormat="1" ht="8.25" x14ac:dyDescent="0.15">
      <c r="A257" s="10"/>
      <c r="B257" s="10"/>
      <c r="C257" s="119"/>
      <c r="D257" s="307"/>
      <c r="E257" s="307"/>
      <c r="F257" s="307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324"/>
      <c r="AE257" s="324"/>
      <c r="AF257" s="324"/>
      <c r="AG257" s="324"/>
    </row>
    <row r="258" spans="1:33" s="12" customFormat="1" ht="8.25" x14ac:dyDescent="0.15">
      <c r="A258" s="10"/>
      <c r="B258" s="10"/>
      <c r="C258" s="119"/>
      <c r="D258" s="307"/>
      <c r="E258" s="307"/>
      <c r="F258" s="307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324"/>
      <c r="AE258" s="324"/>
      <c r="AF258" s="324"/>
      <c r="AG258" s="324"/>
    </row>
    <row r="259" spans="1:33" s="12" customFormat="1" ht="8.25" x14ac:dyDescent="0.15">
      <c r="A259" s="10"/>
      <c r="B259" s="10"/>
      <c r="C259" s="119"/>
      <c r="D259" s="307"/>
      <c r="E259" s="307"/>
      <c r="F259" s="307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324"/>
      <c r="AE259" s="324"/>
      <c r="AF259" s="324"/>
      <c r="AG259" s="324"/>
    </row>
    <row r="260" spans="1:33" s="12" customFormat="1" ht="8.25" x14ac:dyDescent="0.15">
      <c r="A260" s="10"/>
      <c r="B260" s="10"/>
      <c r="C260" s="119"/>
      <c r="D260" s="307"/>
      <c r="E260" s="307"/>
      <c r="F260" s="307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324"/>
      <c r="AE260" s="324"/>
      <c r="AF260" s="324"/>
      <c r="AG260" s="324"/>
    </row>
    <row r="261" spans="1:33" s="12" customFormat="1" ht="8.25" x14ac:dyDescent="0.15">
      <c r="A261" s="10"/>
      <c r="B261" s="10"/>
      <c r="C261" s="119"/>
      <c r="D261" s="307"/>
      <c r="E261" s="307"/>
      <c r="F261" s="307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324"/>
      <c r="AE261" s="324"/>
      <c r="AF261" s="324"/>
      <c r="AG261" s="324"/>
    </row>
    <row r="262" spans="1:33" s="12" customFormat="1" ht="8.25" x14ac:dyDescent="0.15">
      <c r="A262" s="10"/>
      <c r="B262" s="10"/>
      <c r="C262" s="119"/>
      <c r="D262" s="307"/>
      <c r="E262" s="307"/>
      <c r="F262" s="307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324"/>
      <c r="AE262" s="324"/>
      <c r="AF262" s="324"/>
      <c r="AG262" s="324"/>
    </row>
    <row r="263" spans="1:33" s="12" customFormat="1" ht="8.25" x14ac:dyDescent="0.15">
      <c r="A263" s="10"/>
      <c r="B263" s="10"/>
      <c r="C263" s="119"/>
      <c r="D263" s="307"/>
      <c r="E263" s="307"/>
      <c r="F263" s="307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324"/>
      <c r="AE263" s="324"/>
      <c r="AF263" s="324"/>
      <c r="AG263" s="324"/>
    </row>
    <row r="264" spans="1:33" s="12" customFormat="1" ht="8.25" x14ac:dyDescent="0.15">
      <c r="A264" s="10"/>
      <c r="B264" s="10"/>
      <c r="C264" s="119"/>
      <c r="D264" s="307"/>
      <c r="E264" s="307"/>
      <c r="F264" s="307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324"/>
      <c r="AE264" s="324"/>
      <c r="AF264" s="324"/>
      <c r="AG264" s="324"/>
    </row>
    <row r="265" spans="1:33" s="12" customFormat="1" ht="8.25" x14ac:dyDescent="0.15">
      <c r="A265" s="10"/>
      <c r="B265" s="10"/>
      <c r="C265" s="119"/>
      <c r="D265" s="307"/>
      <c r="E265" s="307"/>
      <c r="F265" s="307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324"/>
      <c r="AE265" s="324"/>
      <c r="AF265" s="324"/>
      <c r="AG265" s="324"/>
    </row>
    <row r="266" spans="1:33" s="12" customFormat="1" ht="8.25" x14ac:dyDescent="0.15">
      <c r="A266" s="10"/>
      <c r="B266" s="10"/>
      <c r="C266" s="119"/>
      <c r="D266" s="307"/>
      <c r="E266" s="307"/>
      <c r="F266" s="307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324"/>
      <c r="AE266" s="324"/>
      <c r="AF266" s="324"/>
      <c r="AG266" s="324"/>
    </row>
    <row r="267" spans="1:33" s="12" customFormat="1" ht="8.25" x14ac:dyDescent="0.15">
      <c r="A267" s="10"/>
      <c r="B267" s="10"/>
      <c r="C267" s="119"/>
      <c r="D267" s="307"/>
      <c r="E267" s="307"/>
      <c r="F267" s="307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324"/>
      <c r="AE267" s="324"/>
      <c r="AF267" s="324"/>
      <c r="AG267" s="324"/>
    </row>
    <row r="268" spans="1:33" s="12" customFormat="1" ht="8.25" x14ac:dyDescent="0.15">
      <c r="A268" s="10"/>
      <c r="B268" s="10"/>
      <c r="C268" s="119"/>
      <c r="D268" s="307"/>
      <c r="E268" s="307"/>
      <c r="F268" s="307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324"/>
      <c r="AE268" s="324"/>
      <c r="AF268" s="324"/>
      <c r="AG268" s="324"/>
    </row>
    <row r="269" spans="1:33" s="12" customFormat="1" ht="8.25" x14ac:dyDescent="0.15">
      <c r="A269" s="10"/>
      <c r="B269" s="10"/>
      <c r="C269" s="119"/>
      <c r="D269" s="307"/>
      <c r="E269" s="307"/>
      <c r="F269" s="307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324"/>
      <c r="AE269" s="324"/>
      <c r="AF269" s="324"/>
      <c r="AG269" s="324"/>
    </row>
    <row r="270" spans="1:33" s="12" customFormat="1" ht="8.25" x14ac:dyDescent="0.15">
      <c r="A270" s="10"/>
      <c r="B270" s="10"/>
      <c r="C270" s="119"/>
      <c r="D270" s="307"/>
      <c r="E270" s="307"/>
      <c r="F270" s="307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324"/>
      <c r="AE270" s="324"/>
      <c r="AF270" s="324"/>
      <c r="AG270" s="324"/>
    </row>
    <row r="271" spans="1:33" s="12" customFormat="1" ht="8.25" x14ac:dyDescent="0.15">
      <c r="A271" s="10"/>
      <c r="B271" s="10"/>
      <c r="C271" s="119"/>
      <c r="D271" s="307"/>
      <c r="E271" s="307"/>
      <c r="F271" s="307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19"/>
      <c r="AC271" s="119"/>
      <c r="AD271" s="324"/>
      <c r="AE271" s="324"/>
      <c r="AF271" s="324"/>
      <c r="AG271" s="324"/>
    </row>
    <row r="272" spans="1:33" s="12" customFormat="1" ht="8.25" x14ac:dyDescent="0.15">
      <c r="A272" s="10"/>
      <c r="B272" s="10"/>
      <c r="C272" s="119"/>
      <c r="D272" s="307"/>
      <c r="E272" s="307"/>
      <c r="F272" s="307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324"/>
      <c r="AE272" s="324"/>
      <c r="AF272" s="324"/>
      <c r="AG272" s="324"/>
    </row>
    <row r="273" spans="1:33" s="12" customFormat="1" ht="8.25" x14ac:dyDescent="0.15">
      <c r="A273" s="10"/>
      <c r="B273" s="10"/>
      <c r="C273" s="119"/>
      <c r="D273" s="307"/>
      <c r="E273" s="307"/>
      <c r="F273" s="307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  <c r="AD273" s="324"/>
      <c r="AE273" s="324"/>
      <c r="AF273" s="324"/>
      <c r="AG273" s="324"/>
    </row>
    <row r="274" spans="1:33" s="12" customFormat="1" ht="8.25" x14ac:dyDescent="0.15">
      <c r="A274" s="10"/>
      <c r="B274" s="10"/>
      <c r="C274" s="119"/>
      <c r="D274" s="307"/>
      <c r="E274" s="307"/>
      <c r="F274" s="307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324"/>
      <c r="AE274" s="324"/>
      <c r="AF274" s="324"/>
      <c r="AG274" s="324"/>
    </row>
    <row r="275" spans="1:33" s="12" customFormat="1" ht="8.25" x14ac:dyDescent="0.15">
      <c r="A275" s="10"/>
      <c r="B275" s="10"/>
      <c r="C275" s="119"/>
      <c r="D275" s="307"/>
      <c r="E275" s="307"/>
      <c r="F275" s="307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324"/>
      <c r="AE275" s="324"/>
      <c r="AF275" s="324"/>
      <c r="AG275" s="324"/>
    </row>
    <row r="276" spans="1:33" s="12" customFormat="1" ht="8.25" x14ac:dyDescent="0.15">
      <c r="A276" s="10"/>
      <c r="B276" s="10"/>
      <c r="C276" s="119"/>
      <c r="D276" s="307"/>
      <c r="E276" s="307"/>
      <c r="F276" s="307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324"/>
      <c r="AE276" s="324"/>
      <c r="AF276" s="324"/>
      <c r="AG276" s="324"/>
    </row>
    <row r="277" spans="1:33" s="12" customFormat="1" ht="8.25" x14ac:dyDescent="0.15">
      <c r="A277" s="10"/>
      <c r="B277" s="10"/>
      <c r="C277" s="119"/>
      <c r="D277" s="307"/>
      <c r="E277" s="307"/>
      <c r="F277" s="307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324"/>
      <c r="AE277" s="324"/>
      <c r="AF277" s="324"/>
      <c r="AG277" s="324"/>
    </row>
    <row r="278" spans="1:33" s="12" customFormat="1" ht="8.25" x14ac:dyDescent="0.15">
      <c r="A278" s="10"/>
      <c r="B278" s="10"/>
      <c r="C278" s="119"/>
      <c r="D278" s="307"/>
      <c r="E278" s="307"/>
      <c r="F278" s="307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324"/>
      <c r="AE278" s="324"/>
      <c r="AF278" s="324"/>
      <c r="AG278" s="324"/>
    </row>
    <row r="279" spans="1:33" s="12" customFormat="1" ht="8.25" x14ac:dyDescent="0.15">
      <c r="A279" s="10"/>
      <c r="B279" s="10"/>
      <c r="C279" s="119"/>
      <c r="D279" s="307"/>
      <c r="E279" s="307"/>
      <c r="F279" s="307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  <c r="AD279" s="324"/>
      <c r="AE279" s="324"/>
      <c r="AF279" s="324"/>
      <c r="AG279" s="324"/>
    </row>
    <row r="280" spans="1:33" s="12" customFormat="1" ht="8.25" x14ac:dyDescent="0.15">
      <c r="A280" s="10"/>
      <c r="B280" s="10"/>
      <c r="C280" s="119"/>
      <c r="D280" s="307"/>
      <c r="E280" s="307"/>
      <c r="F280" s="307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324"/>
      <c r="AE280" s="324"/>
      <c r="AF280" s="324"/>
      <c r="AG280" s="324"/>
    </row>
    <row r="281" spans="1:33" s="12" customFormat="1" ht="8.25" x14ac:dyDescent="0.15">
      <c r="A281" s="10"/>
      <c r="B281" s="10"/>
      <c r="C281" s="119"/>
      <c r="D281" s="307"/>
      <c r="E281" s="307"/>
      <c r="F281" s="307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324"/>
      <c r="AE281" s="324"/>
      <c r="AF281" s="324"/>
      <c r="AG281" s="324"/>
    </row>
    <row r="282" spans="1:33" s="12" customFormat="1" ht="8.25" x14ac:dyDescent="0.15">
      <c r="A282" s="10"/>
      <c r="B282" s="10"/>
      <c r="C282" s="119"/>
      <c r="D282" s="307"/>
      <c r="E282" s="307"/>
      <c r="F282" s="307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  <c r="AD282" s="324"/>
      <c r="AE282" s="324"/>
      <c r="AF282" s="324"/>
      <c r="AG282" s="324"/>
    </row>
    <row r="283" spans="1:33" s="12" customFormat="1" ht="8.25" x14ac:dyDescent="0.15">
      <c r="A283" s="10"/>
      <c r="B283" s="10"/>
      <c r="C283" s="119"/>
      <c r="D283" s="307"/>
      <c r="E283" s="307"/>
      <c r="F283" s="307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324"/>
      <c r="AE283" s="324"/>
      <c r="AF283" s="324"/>
      <c r="AG283" s="324"/>
    </row>
    <row r="284" spans="1:33" s="12" customFormat="1" ht="8.25" x14ac:dyDescent="0.15">
      <c r="A284" s="10"/>
      <c r="B284" s="10"/>
      <c r="C284" s="119"/>
      <c r="D284" s="307"/>
      <c r="E284" s="307"/>
      <c r="F284" s="307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324"/>
      <c r="AE284" s="324"/>
      <c r="AF284" s="324"/>
      <c r="AG284" s="324"/>
    </row>
    <row r="285" spans="1:33" s="12" customFormat="1" ht="8.25" x14ac:dyDescent="0.15">
      <c r="A285" s="10"/>
      <c r="B285" s="10"/>
      <c r="C285" s="119"/>
      <c r="D285" s="307"/>
      <c r="E285" s="307"/>
      <c r="F285" s="307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324"/>
      <c r="AE285" s="324"/>
      <c r="AF285" s="324"/>
      <c r="AG285" s="324"/>
    </row>
    <row r="286" spans="1:33" s="12" customFormat="1" ht="8.25" x14ac:dyDescent="0.15">
      <c r="A286" s="10"/>
      <c r="B286" s="10"/>
      <c r="C286" s="119"/>
      <c r="D286" s="307"/>
      <c r="E286" s="307"/>
      <c r="F286" s="307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  <c r="AD286" s="324"/>
      <c r="AE286" s="324"/>
      <c r="AF286" s="324"/>
      <c r="AG286" s="324"/>
    </row>
    <row r="287" spans="1:33" s="12" customFormat="1" ht="8.25" x14ac:dyDescent="0.15">
      <c r="A287" s="10"/>
      <c r="B287" s="10"/>
      <c r="C287" s="119"/>
      <c r="D287" s="307"/>
      <c r="E287" s="307"/>
      <c r="F287" s="307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  <c r="AD287" s="324"/>
      <c r="AE287" s="324"/>
      <c r="AF287" s="324"/>
      <c r="AG287" s="324"/>
    </row>
    <row r="288" spans="1:33" s="12" customFormat="1" ht="8.25" x14ac:dyDescent="0.15">
      <c r="A288" s="10"/>
      <c r="B288" s="10"/>
      <c r="C288" s="119"/>
      <c r="D288" s="307"/>
      <c r="E288" s="307"/>
      <c r="F288" s="307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  <c r="AA288" s="119"/>
      <c r="AB288" s="119"/>
      <c r="AC288" s="119"/>
      <c r="AD288" s="324"/>
      <c r="AE288" s="324"/>
      <c r="AF288" s="324"/>
      <c r="AG288" s="324"/>
    </row>
  </sheetData>
  <printOptions gridLines="1"/>
  <pageMargins left="0.05" right="0" top="1" bottom="1" header="0.5" footer="0.5"/>
  <pageSetup orientation="landscape" horizontalDpi="4294967293" verticalDpi="4294967293" r:id="rId1"/>
  <headerFooter alignWithMargins="0">
    <oddFooter>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F207"/>
  <sheetViews>
    <sheetView zoomScaleNormal="100" workbookViewId="0"/>
  </sheetViews>
  <sheetFormatPr defaultRowHeight="12.75" x14ac:dyDescent="0.2"/>
  <cols>
    <col min="1" max="1" width="4.7109375" style="37" bestFit="1" customWidth="1"/>
    <col min="2" max="2" width="1.7109375" style="24" customWidth="1"/>
    <col min="3" max="3" width="15.7109375" customWidth="1"/>
    <col min="4" max="4" width="3.28515625" style="37" customWidth="1"/>
    <col min="5" max="5" width="4" bestFit="1" customWidth="1"/>
    <col min="6" max="6" width="15.7109375" customWidth="1"/>
    <col min="7" max="7" width="3.28515625" style="37" customWidth="1"/>
    <col min="8" max="8" width="1.7109375" customWidth="1"/>
    <col min="9" max="9" width="15.7109375" customWidth="1"/>
    <col min="10" max="10" width="3.28515625" style="37" customWidth="1"/>
    <col min="11" max="11" width="4" bestFit="1" customWidth="1"/>
    <col min="12" max="12" width="15.7109375" customWidth="1"/>
    <col min="13" max="13" width="3.28515625" style="37" customWidth="1"/>
    <col min="14" max="14" width="1.7109375" customWidth="1"/>
    <col min="15" max="15" width="15.7109375" customWidth="1"/>
    <col min="16" max="16" width="3.28515625" style="37" customWidth="1"/>
    <col min="17" max="17" width="4" bestFit="1" customWidth="1"/>
    <col min="18" max="18" width="15.7109375" customWidth="1"/>
    <col min="19" max="19" width="3.28515625" style="37" customWidth="1"/>
    <col min="20" max="20" width="1.7109375" customWidth="1"/>
    <col min="21" max="21" width="3.5703125" customWidth="1"/>
    <col min="22" max="22" width="15.140625" style="37" customWidth="1"/>
    <col min="23" max="23" width="3.7109375" style="37" customWidth="1"/>
    <col min="24" max="24" width="3.7109375" customWidth="1"/>
    <col min="25" max="25" width="3.7109375" style="37" customWidth="1"/>
    <col min="26" max="27" width="3.7109375" customWidth="1"/>
    <col min="28" max="28" width="15.140625" customWidth="1"/>
    <col min="29" max="32" width="3.7109375" style="37" customWidth="1"/>
    <col min="33" max="33" width="3.7109375" customWidth="1"/>
    <col min="34" max="34" width="16.85546875" bestFit="1" customWidth="1"/>
    <col min="35" max="38" width="3.7109375" style="37" customWidth="1"/>
    <col min="39" max="39" width="3.7109375" customWidth="1"/>
    <col min="40" max="40" width="15.140625" customWidth="1"/>
    <col min="41" max="44" width="3.7109375" style="37" customWidth="1"/>
    <col min="45" max="45" width="3.7109375" customWidth="1"/>
  </cols>
  <sheetData>
    <row r="1" spans="1:58" s="66" customFormat="1" ht="11.25" x14ac:dyDescent="0.2">
      <c r="B1" s="327"/>
      <c r="C1" s="328" t="s">
        <v>114</v>
      </c>
      <c r="D1" s="327"/>
      <c r="E1" s="329"/>
      <c r="F1" s="327"/>
      <c r="G1" s="327"/>
      <c r="H1" s="327"/>
      <c r="I1" s="328" t="s">
        <v>115</v>
      </c>
      <c r="J1" s="327"/>
      <c r="K1" s="329"/>
      <c r="L1" s="329"/>
      <c r="M1" s="327"/>
      <c r="N1" s="327"/>
      <c r="O1" s="328" t="s">
        <v>116</v>
      </c>
      <c r="P1" s="327"/>
      <c r="Q1" s="329"/>
      <c r="R1" s="329"/>
      <c r="S1" s="327"/>
      <c r="T1" s="327"/>
      <c r="V1" s="330" t="s">
        <v>1308</v>
      </c>
      <c r="W1" s="66" t="s">
        <v>1309</v>
      </c>
      <c r="X1" s="66" t="s">
        <v>1310</v>
      </c>
      <c r="Y1" s="66" t="s">
        <v>718</v>
      </c>
      <c r="Z1" s="66" t="s">
        <v>719</v>
      </c>
      <c r="AA1" s="5"/>
      <c r="AB1" s="66" t="s">
        <v>1311</v>
      </c>
      <c r="AC1" s="66" t="s">
        <v>1309</v>
      </c>
      <c r="AD1" s="66" t="s">
        <v>1310</v>
      </c>
      <c r="AE1" s="66" t="s">
        <v>718</v>
      </c>
      <c r="AF1" s="66" t="s">
        <v>719</v>
      </c>
      <c r="AH1" s="66" t="s">
        <v>1312</v>
      </c>
      <c r="AI1" s="66" t="s">
        <v>1309</v>
      </c>
      <c r="AJ1" s="66" t="s">
        <v>1310</v>
      </c>
      <c r="AK1" s="66" t="s">
        <v>718</v>
      </c>
      <c r="AL1" s="66" t="s">
        <v>719</v>
      </c>
      <c r="AN1" s="330" t="s">
        <v>1313</v>
      </c>
      <c r="AO1" s="66" t="s">
        <v>1309</v>
      </c>
      <c r="AP1" s="66" t="s">
        <v>1310</v>
      </c>
      <c r="AQ1" s="66" t="s">
        <v>718</v>
      </c>
      <c r="AR1" s="66" t="s">
        <v>719</v>
      </c>
    </row>
    <row r="2" spans="1:58" s="5" customFormat="1" ht="11.25" x14ac:dyDescent="0.2">
      <c r="A2" s="19"/>
      <c r="B2" s="331"/>
      <c r="C2" s="5" t="s">
        <v>161</v>
      </c>
      <c r="D2" s="19"/>
      <c r="E2" s="31"/>
      <c r="F2" s="5" t="s">
        <v>1200</v>
      </c>
      <c r="G2" s="19"/>
      <c r="H2" s="332"/>
      <c r="I2" s="5" t="s">
        <v>1211</v>
      </c>
      <c r="J2" s="19"/>
      <c r="K2" s="31"/>
      <c r="L2" s="5" t="s">
        <v>162</v>
      </c>
      <c r="M2" s="19"/>
      <c r="N2" s="332"/>
      <c r="O2" s="5" t="s">
        <v>1314</v>
      </c>
      <c r="P2" s="19"/>
      <c r="Q2" s="31"/>
      <c r="R2" s="5" t="s">
        <v>162</v>
      </c>
      <c r="S2" s="19"/>
      <c r="T2" s="332"/>
      <c r="W2" s="19"/>
      <c r="X2" s="19"/>
      <c r="Y2" s="19"/>
      <c r="Z2" s="19"/>
      <c r="AC2" s="19"/>
      <c r="AD2" s="19"/>
      <c r="AE2" s="19"/>
      <c r="AF2" s="19"/>
      <c r="AI2" s="19"/>
      <c r="AJ2" s="19"/>
      <c r="AK2" s="19"/>
      <c r="AL2" s="19"/>
      <c r="AO2" s="19"/>
      <c r="AP2" s="19"/>
      <c r="AQ2" s="19"/>
      <c r="AR2" s="19"/>
    </row>
    <row r="3" spans="1:58" s="5" customFormat="1" ht="11.25" x14ac:dyDescent="0.2">
      <c r="A3" s="19"/>
      <c r="B3" s="331"/>
      <c r="D3" s="19"/>
      <c r="E3" s="31"/>
      <c r="G3" s="19"/>
      <c r="H3" s="332"/>
      <c r="J3" s="19"/>
      <c r="K3" s="31"/>
      <c r="M3" s="19"/>
      <c r="N3" s="332"/>
      <c r="P3" s="19"/>
      <c r="Q3" s="31"/>
      <c r="S3" s="19"/>
      <c r="T3" s="332"/>
      <c r="V3" s="5" t="s">
        <v>1315</v>
      </c>
      <c r="W3" s="19">
        <v>1</v>
      </c>
      <c r="X3" s="19">
        <v>0</v>
      </c>
      <c r="Y3" s="19">
        <v>1</v>
      </c>
      <c r="Z3" s="19">
        <v>0</v>
      </c>
      <c r="AB3" s="5" t="s">
        <v>1316</v>
      </c>
      <c r="AC3" s="19">
        <v>1</v>
      </c>
      <c r="AD3" s="19">
        <v>12</v>
      </c>
      <c r="AE3" s="19">
        <v>1</v>
      </c>
      <c r="AF3" s="19">
        <v>0</v>
      </c>
      <c r="AH3" s="5" t="s">
        <v>1317</v>
      </c>
      <c r="AI3" s="19">
        <v>3</v>
      </c>
      <c r="AJ3" s="19">
        <v>20</v>
      </c>
      <c r="AK3" s="19">
        <v>2</v>
      </c>
      <c r="AL3" s="19">
        <v>1</v>
      </c>
      <c r="AN3" s="5" t="s">
        <v>1318</v>
      </c>
      <c r="AO3" s="19">
        <v>3</v>
      </c>
      <c r="AP3" s="19">
        <v>26</v>
      </c>
      <c r="AQ3" s="19">
        <v>2</v>
      </c>
      <c r="AR3" s="19">
        <v>1</v>
      </c>
    </row>
    <row r="4" spans="1:58" s="5" customFormat="1" ht="11.25" x14ac:dyDescent="0.2">
      <c r="A4" s="19" t="s">
        <v>1319</v>
      </c>
      <c r="B4" s="331"/>
      <c r="C4" s="5" t="s">
        <v>1315</v>
      </c>
      <c r="D4" s="19">
        <v>0</v>
      </c>
      <c r="E4" s="31"/>
      <c r="F4" s="5" t="s">
        <v>1320</v>
      </c>
      <c r="G4" s="19">
        <v>12</v>
      </c>
      <c r="H4" s="332"/>
      <c r="I4" s="5" t="s">
        <v>1321</v>
      </c>
      <c r="J4" s="19">
        <v>0</v>
      </c>
      <c r="K4" s="31"/>
      <c r="L4" s="5" t="s">
        <v>1322</v>
      </c>
      <c r="M4" s="19">
        <v>0</v>
      </c>
      <c r="N4" s="332"/>
      <c r="O4" s="5" t="s">
        <v>1323</v>
      </c>
      <c r="P4" s="19">
        <v>9</v>
      </c>
      <c r="Q4" s="31"/>
      <c r="R4" s="5" t="s">
        <v>1324</v>
      </c>
      <c r="S4" s="19">
        <v>0</v>
      </c>
      <c r="T4" s="332"/>
      <c r="V4" s="5" t="s">
        <v>1320</v>
      </c>
      <c r="W4" s="19">
        <v>1</v>
      </c>
      <c r="X4" s="19">
        <v>12</v>
      </c>
      <c r="Y4" s="19">
        <v>0</v>
      </c>
      <c r="Z4" s="19">
        <v>1</v>
      </c>
      <c r="AB4" s="5" t="s">
        <v>1325</v>
      </c>
      <c r="AC4" s="19">
        <v>2</v>
      </c>
      <c r="AD4" s="19">
        <v>18</v>
      </c>
      <c r="AE4" s="19">
        <v>2</v>
      </c>
      <c r="AF4" s="19">
        <v>0</v>
      </c>
      <c r="AH4" s="5" t="s">
        <v>1326</v>
      </c>
      <c r="AI4" s="19">
        <v>1</v>
      </c>
      <c r="AJ4" s="19">
        <v>3</v>
      </c>
      <c r="AK4" s="19">
        <v>1</v>
      </c>
      <c r="AL4" s="19">
        <v>0</v>
      </c>
      <c r="AN4" s="5" t="s">
        <v>1327</v>
      </c>
      <c r="AO4" s="19">
        <v>1</v>
      </c>
      <c r="AP4" s="19">
        <v>5</v>
      </c>
      <c r="AQ4" s="19">
        <v>0</v>
      </c>
      <c r="AR4" s="19">
        <v>1</v>
      </c>
    </row>
    <row r="5" spans="1:58" s="5" customFormat="1" ht="11.25" x14ac:dyDescent="0.2">
      <c r="A5" s="19" t="s">
        <v>1328</v>
      </c>
      <c r="B5" s="331"/>
      <c r="C5" s="5" t="s">
        <v>1316</v>
      </c>
      <c r="D5" s="19">
        <v>12</v>
      </c>
      <c r="E5" s="31"/>
      <c r="F5" s="5" t="s">
        <v>1329</v>
      </c>
      <c r="G5" s="19">
        <v>0</v>
      </c>
      <c r="H5" s="332"/>
      <c r="I5" s="5" t="s">
        <v>1330</v>
      </c>
      <c r="J5" s="19">
        <v>0</v>
      </c>
      <c r="K5" s="31"/>
      <c r="L5" s="5" t="s">
        <v>1331</v>
      </c>
      <c r="M5" s="19">
        <v>15</v>
      </c>
      <c r="N5" s="332"/>
      <c r="O5" s="5" t="s">
        <v>1332</v>
      </c>
      <c r="P5" s="19">
        <v>1</v>
      </c>
      <c r="Q5" s="31"/>
      <c r="R5" s="5" t="s">
        <v>1331</v>
      </c>
      <c r="S5" s="19">
        <v>7</v>
      </c>
      <c r="T5" s="332"/>
      <c r="V5" s="5" t="s">
        <v>1321</v>
      </c>
      <c r="W5" s="19">
        <v>1</v>
      </c>
      <c r="X5" s="19">
        <v>0</v>
      </c>
      <c r="Y5" s="19">
        <v>0</v>
      </c>
      <c r="Z5" s="19">
        <v>1</v>
      </c>
      <c r="AB5" s="5" t="s">
        <v>1329</v>
      </c>
      <c r="AC5" s="19">
        <v>1</v>
      </c>
      <c r="AD5" s="19">
        <v>0</v>
      </c>
      <c r="AE5" s="19">
        <v>0</v>
      </c>
      <c r="AF5" s="19">
        <v>1</v>
      </c>
      <c r="AH5" s="5" t="s">
        <v>1333</v>
      </c>
      <c r="AI5" s="19">
        <v>1</v>
      </c>
      <c r="AJ5" s="19">
        <v>0</v>
      </c>
      <c r="AK5" s="19">
        <v>0</v>
      </c>
      <c r="AL5" s="19">
        <v>1</v>
      </c>
      <c r="AN5" s="5" t="s">
        <v>1334</v>
      </c>
      <c r="AO5" s="19">
        <v>2</v>
      </c>
      <c r="AP5" s="19">
        <v>16</v>
      </c>
      <c r="AQ5" s="19">
        <v>0</v>
      </c>
      <c r="AR5" s="19">
        <v>2</v>
      </c>
    </row>
    <row r="6" spans="1:58" s="5" customFormat="1" ht="11.25" x14ac:dyDescent="0.2">
      <c r="A6" s="19" t="s">
        <v>1328</v>
      </c>
      <c r="B6" s="331"/>
      <c r="C6" s="5" t="s">
        <v>1325</v>
      </c>
      <c r="D6" s="19">
        <v>15</v>
      </c>
      <c r="E6" s="31"/>
      <c r="F6" s="5" t="s">
        <v>1335</v>
      </c>
      <c r="G6" s="19">
        <v>0</v>
      </c>
      <c r="H6" s="332"/>
      <c r="I6" s="5" t="s">
        <v>1336</v>
      </c>
      <c r="J6" s="19">
        <v>4</v>
      </c>
      <c r="K6" s="31"/>
      <c r="L6" s="5" t="s">
        <v>1337</v>
      </c>
      <c r="M6" s="19">
        <v>10</v>
      </c>
      <c r="N6" s="332"/>
      <c r="O6" s="5" t="s">
        <v>1338</v>
      </c>
      <c r="P6" s="19">
        <v>16</v>
      </c>
      <c r="Q6" s="31"/>
      <c r="R6" s="5" t="s">
        <v>1339</v>
      </c>
      <c r="S6" s="19">
        <v>0</v>
      </c>
      <c r="T6" s="332"/>
      <c r="V6" s="5" t="s">
        <v>1322</v>
      </c>
      <c r="W6" s="19">
        <v>2</v>
      </c>
      <c r="X6" s="19">
        <v>6</v>
      </c>
      <c r="Y6" s="19">
        <v>2</v>
      </c>
      <c r="Z6" s="19">
        <v>0</v>
      </c>
      <c r="AB6" s="5" t="s">
        <v>1335</v>
      </c>
      <c r="AC6" s="19">
        <v>1</v>
      </c>
      <c r="AD6" s="19">
        <v>0</v>
      </c>
      <c r="AE6" s="19">
        <v>0</v>
      </c>
      <c r="AF6" s="19">
        <v>1</v>
      </c>
      <c r="AH6" s="5" t="s">
        <v>1340</v>
      </c>
      <c r="AI6" s="19">
        <v>3</v>
      </c>
      <c r="AJ6" s="19">
        <v>8</v>
      </c>
      <c r="AK6" s="19">
        <v>1</v>
      </c>
      <c r="AL6" s="19">
        <v>2</v>
      </c>
      <c r="AN6" s="5" t="s">
        <v>1341</v>
      </c>
      <c r="AO6" s="19">
        <v>1</v>
      </c>
      <c r="AP6" s="19">
        <v>12</v>
      </c>
      <c r="AQ6" s="19">
        <v>1</v>
      </c>
      <c r="AR6" s="19">
        <v>0</v>
      </c>
    </row>
    <row r="7" spans="1:58" s="5" customFormat="1" ht="11.25" x14ac:dyDescent="0.2">
      <c r="A7" s="19" t="s">
        <v>1342</v>
      </c>
      <c r="B7" s="331"/>
      <c r="C7" s="5" t="s">
        <v>1317</v>
      </c>
      <c r="D7" s="19">
        <v>6</v>
      </c>
      <c r="E7" s="31"/>
      <c r="F7" s="5" t="s">
        <v>1333</v>
      </c>
      <c r="G7" s="19">
        <v>0</v>
      </c>
      <c r="H7" s="332"/>
      <c r="I7" s="5" t="s">
        <v>1340</v>
      </c>
      <c r="J7" s="19">
        <v>0</v>
      </c>
      <c r="K7" s="31"/>
      <c r="L7" s="5" t="s">
        <v>1343</v>
      </c>
      <c r="M7" s="19">
        <v>0</v>
      </c>
      <c r="N7" s="332"/>
      <c r="O7" s="5" t="s">
        <v>1344</v>
      </c>
      <c r="P7" s="19">
        <v>0</v>
      </c>
      <c r="Q7" s="31"/>
      <c r="R7" s="5" t="s">
        <v>1345</v>
      </c>
      <c r="S7" s="19">
        <v>0</v>
      </c>
      <c r="T7" s="332"/>
      <c r="V7" s="5" t="s">
        <v>1323</v>
      </c>
      <c r="W7" s="19">
        <v>1</v>
      </c>
      <c r="X7" s="19">
        <v>9</v>
      </c>
      <c r="Y7" s="19">
        <v>1</v>
      </c>
      <c r="Z7" s="19">
        <v>0</v>
      </c>
      <c r="AB7" s="5" t="s">
        <v>1330</v>
      </c>
      <c r="AC7" s="19">
        <v>1</v>
      </c>
      <c r="AD7" s="19">
        <v>0</v>
      </c>
      <c r="AE7" s="19">
        <v>0</v>
      </c>
      <c r="AF7" s="19">
        <v>1</v>
      </c>
      <c r="AH7" s="5" t="s">
        <v>1346</v>
      </c>
      <c r="AI7" s="19">
        <v>1</v>
      </c>
      <c r="AJ7" s="19">
        <v>6</v>
      </c>
      <c r="AK7" s="19">
        <v>0</v>
      </c>
      <c r="AL7" s="19">
        <v>1</v>
      </c>
      <c r="AN7" s="5" t="s">
        <v>1347</v>
      </c>
      <c r="AO7" s="19">
        <v>1</v>
      </c>
      <c r="AP7" s="19">
        <v>4</v>
      </c>
      <c r="AQ7" s="19">
        <v>1</v>
      </c>
      <c r="AR7" s="19">
        <v>0</v>
      </c>
    </row>
    <row r="8" spans="1:58" s="5" customFormat="1" ht="11.25" x14ac:dyDescent="0.2">
      <c r="A8" s="19" t="s">
        <v>1342</v>
      </c>
      <c r="B8" s="331"/>
      <c r="C8" s="5" t="s">
        <v>1326</v>
      </c>
      <c r="D8" s="19">
        <v>3</v>
      </c>
      <c r="E8" s="31"/>
      <c r="F8" s="5" t="s">
        <v>1340</v>
      </c>
      <c r="G8" s="19">
        <v>6</v>
      </c>
      <c r="H8" s="332"/>
      <c r="I8" s="5" t="s">
        <v>1346</v>
      </c>
      <c r="J8" s="19">
        <v>6</v>
      </c>
      <c r="K8" s="31"/>
      <c r="L8" s="5" t="s">
        <v>1317</v>
      </c>
      <c r="M8" s="19">
        <v>6</v>
      </c>
      <c r="N8" s="332"/>
      <c r="O8" s="5" t="s">
        <v>1348</v>
      </c>
      <c r="P8" s="19">
        <v>2</v>
      </c>
      <c r="Q8" s="31"/>
      <c r="R8" s="5" t="s">
        <v>1317</v>
      </c>
      <c r="S8" s="19">
        <v>8</v>
      </c>
      <c r="T8" s="332"/>
      <c r="V8" s="5" t="s">
        <v>1324</v>
      </c>
      <c r="W8" s="19">
        <v>3</v>
      </c>
      <c r="X8" s="19">
        <v>19</v>
      </c>
      <c r="Y8" s="19">
        <v>1</v>
      </c>
      <c r="Z8" s="19">
        <v>2</v>
      </c>
      <c r="AB8" s="5" t="s">
        <v>1336</v>
      </c>
      <c r="AC8" s="19">
        <v>3</v>
      </c>
      <c r="AD8" s="19">
        <v>4</v>
      </c>
      <c r="AE8" s="19">
        <v>2</v>
      </c>
      <c r="AF8" s="19">
        <v>1</v>
      </c>
      <c r="AH8" s="5" t="s">
        <v>1343</v>
      </c>
      <c r="AI8" s="19">
        <v>1</v>
      </c>
      <c r="AJ8" s="19">
        <v>0</v>
      </c>
      <c r="AK8" s="19">
        <v>1</v>
      </c>
      <c r="AL8" s="19">
        <v>0</v>
      </c>
      <c r="AN8" s="5" t="s">
        <v>1349</v>
      </c>
      <c r="AO8" s="19">
        <v>1</v>
      </c>
      <c r="AP8" s="19">
        <v>13</v>
      </c>
      <c r="AQ8" s="19">
        <v>0</v>
      </c>
      <c r="AR8" s="19">
        <v>1</v>
      </c>
    </row>
    <row r="9" spans="1:58" s="5" customFormat="1" ht="11.25" x14ac:dyDescent="0.2">
      <c r="A9" s="19" t="s">
        <v>1350</v>
      </c>
      <c r="B9" s="331"/>
      <c r="C9" s="5" t="s">
        <v>1351</v>
      </c>
      <c r="D9" s="19">
        <v>6</v>
      </c>
      <c r="E9" s="31"/>
      <c r="F9" s="5" t="s">
        <v>1352</v>
      </c>
      <c r="G9" s="19">
        <v>6</v>
      </c>
      <c r="H9" s="332"/>
      <c r="I9" s="5" t="s">
        <v>1353</v>
      </c>
      <c r="J9" s="19">
        <v>6</v>
      </c>
      <c r="K9" s="31"/>
      <c r="L9" s="5" t="s">
        <v>1354</v>
      </c>
      <c r="M9" s="19">
        <v>0</v>
      </c>
      <c r="N9" s="332"/>
      <c r="O9" s="5" t="s">
        <v>1353</v>
      </c>
      <c r="P9" s="19">
        <v>0</v>
      </c>
      <c r="Q9" s="31"/>
      <c r="R9" s="5" t="s">
        <v>1355</v>
      </c>
      <c r="S9" s="19">
        <v>1</v>
      </c>
      <c r="T9" s="332"/>
      <c r="V9" s="5" t="s">
        <v>1356</v>
      </c>
      <c r="W9" s="19">
        <v>2</v>
      </c>
      <c r="X9" s="19">
        <v>18</v>
      </c>
      <c r="Y9" s="19">
        <v>2</v>
      </c>
      <c r="Z9" s="19">
        <v>0</v>
      </c>
      <c r="AB9" s="5" t="s">
        <v>1331</v>
      </c>
      <c r="AC9" s="19">
        <v>2</v>
      </c>
      <c r="AD9" s="19">
        <v>22</v>
      </c>
      <c r="AE9" s="19">
        <v>1</v>
      </c>
      <c r="AF9" s="19">
        <v>1</v>
      </c>
      <c r="AH9" s="5" t="s">
        <v>1344</v>
      </c>
      <c r="AI9" s="19">
        <v>2</v>
      </c>
      <c r="AJ9" s="19">
        <v>8</v>
      </c>
      <c r="AK9" s="19">
        <v>2</v>
      </c>
      <c r="AL9" s="19">
        <v>0</v>
      </c>
      <c r="AN9" s="5" t="s">
        <v>1357</v>
      </c>
      <c r="AO9" s="19">
        <v>1</v>
      </c>
      <c r="AP9" s="19">
        <v>4</v>
      </c>
      <c r="AQ9" s="19">
        <v>1</v>
      </c>
      <c r="AR9" s="19">
        <v>0</v>
      </c>
    </row>
    <row r="10" spans="1:58" s="5" customFormat="1" ht="11.25" x14ac:dyDescent="0.2">
      <c r="A10" s="19" t="s">
        <v>1358</v>
      </c>
      <c r="B10" s="331"/>
      <c r="C10" s="5" t="s">
        <v>1318</v>
      </c>
      <c r="D10" s="19">
        <v>16</v>
      </c>
      <c r="E10" s="31"/>
      <c r="F10" s="5" t="s">
        <v>1327</v>
      </c>
      <c r="G10" s="19">
        <v>5</v>
      </c>
      <c r="H10" s="332"/>
      <c r="I10" s="5" t="s">
        <v>1334</v>
      </c>
      <c r="J10" s="19">
        <v>7</v>
      </c>
      <c r="K10" s="31"/>
      <c r="L10" s="5" t="s">
        <v>1318</v>
      </c>
      <c r="M10" s="19">
        <v>7</v>
      </c>
      <c r="N10" s="332"/>
      <c r="O10" s="5" t="s">
        <v>1341</v>
      </c>
      <c r="P10" s="19">
        <v>12</v>
      </c>
      <c r="Q10" s="31"/>
      <c r="R10" s="5" t="s">
        <v>1318</v>
      </c>
      <c r="S10" s="19">
        <v>3</v>
      </c>
      <c r="T10" s="332"/>
      <c r="V10" s="5" t="s">
        <v>1359</v>
      </c>
      <c r="W10" s="19">
        <v>2</v>
      </c>
      <c r="X10" s="19">
        <v>24</v>
      </c>
      <c r="Y10" s="19">
        <v>1</v>
      </c>
      <c r="Z10" s="19">
        <v>1</v>
      </c>
      <c r="AB10" s="5" t="s">
        <v>1337</v>
      </c>
      <c r="AC10" s="19">
        <v>1</v>
      </c>
      <c r="AD10" s="19">
        <v>10</v>
      </c>
      <c r="AE10" s="19">
        <v>1</v>
      </c>
      <c r="AF10" s="19">
        <v>0</v>
      </c>
      <c r="AH10" s="5" t="s">
        <v>1348</v>
      </c>
      <c r="AI10" s="19">
        <v>3</v>
      </c>
      <c r="AJ10" s="19">
        <v>6</v>
      </c>
      <c r="AK10" s="19">
        <v>2</v>
      </c>
      <c r="AL10" s="19">
        <v>1</v>
      </c>
      <c r="AN10" s="5" t="s">
        <v>1360</v>
      </c>
      <c r="AO10" s="19">
        <v>2</v>
      </c>
      <c r="AP10" s="19">
        <v>17</v>
      </c>
      <c r="AQ10" s="19">
        <v>2</v>
      </c>
      <c r="AR10" s="19">
        <v>0</v>
      </c>
    </row>
    <row r="11" spans="1:58" s="5" customFormat="1" ht="11.25" x14ac:dyDescent="0.2">
      <c r="A11" s="19" t="s">
        <v>1361</v>
      </c>
      <c r="B11" s="331"/>
      <c r="C11" s="5" t="s">
        <v>1362</v>
      </c>
      <c r="D11" s="19">
        <v>6</v>
      </c>
      <c r="E11" s="31"/>
      <c r="F11" s="5" t="s">
        <v>1363</v>
      </c>
      <c r="G11" s="19">
        <v>0</v>
      </c>
      <c r="H11" s="332"/>
      <c r="I11" s="5" t="s">
        <v>1364</v>
      </c>
      <c r="J11" s="19">
        <v>0</v>
      </c>
      <c r="K11" s="31"/>
      <c r="L11" s="5" t="s">
        <v>1365</v>
      </c>
      <c r="M11" s="19">
        <v>0</v>
      </c>
      <c r="N11" s="332"/>
      <c r="O11" s="5" t="s">
        <v>1366</v>
      </c>
      <c r="P11" s="19">
        <v>0</v>
      </c>
      <c r="Q11" s="31"/>
      <c r="R11" s="5" t="s">
        <v>1367</v>
      </c>
      <c r="S11" s="19">
        <v>0</v>
      </c>
      <c r="T11" s="332"/>
      <c r="V11" s="5" t="s">
        <v>1368</v>
      </c>
      <c r="W11" s="19">
        <v>1</v>
      </c>
      <c r="X11" s="19">
        <v>3</v>
      </c>
      <c r="Y11" s="19">
        <v>0</v>
      </c>
      <c r="Z11" s="19">
        <v>1</v>
      </c>
      <c r="AB11" s="5" t="s">
        <v>1332</v>
      </c>
      <c r="AC11" s="19">
        <v>1</v>
      </c>
      <c r="AD11" s="19">
        <v>1</v>
      </c>
      <c r="AE11" s="19">
        <v>1</v>
      </c>
      <c r="AF11" s="19">
        <v>0</v>
      </c>
      <c r="AH11" s="5" t="s">
        <v>1345</v>
      </c>
      <c r="AI11" s="19">
        <v>1</v>
      </c>
      <c r="AJ11" s="19">
        <v>0</v>
      </c>
      <c r="AK11" s="19">
        <v>0</v>
      </c>
      <c r="AL11" s="19">
        <v>1</v>
      </c>
      <c r="AN11" s="5" t="s">
        <v>1369</v>
      </c>
      <c r="AO11" s="19">
        <v>3</v>
      </c>
      <c r="AP11" s="19">
        <v>25</v>
      </c>
      <c r="AQ11" s="19">
        <v>2</v>
      </c>
      <c r="AR11" s="19">
        <v>1</v>
      </c>
    </row>
    <row r="12" spans="1:58" s="5" customFormat="1" ht="11.25" x14ac:dyDescent="0.2">
      <c r="A12" s="19"/>
      <c r="B12" s="331"/>
      <c r="D12" s="19"/>
      <c r="E12" s="31"/>
      <c r="G12" s="19"/>
      <c r="H12" s="332"/>
      <c r="J12" s="19"/>
      <c r="K12" s="31"/>
      <c r="M12" s="19"/>
      <c r="N12" s="332"/>
      <c r="P12" s="19"/>
      <c r="Q12" s="31"/>
      <c r="S12" s="19"/>
      <c r="T12" s="332"/>
      <c r="V12" s="5" t="s">
        <v>1370</v>
      </c>
      <c r="W12" s="19">
        <v>1</v>
      </c>
      <c r="X12" s="19">
        <v>0</v>
      </c>
      <c r="Y12" s="19">
        <v>0</v>
      </c>
      <c r="Z12" s="19">
        <v>1</v>
      </c>
      <c r="AB12" s="5" t="s">
        <v>1338</v>
      </c>
      <c r="AC12" s="19">
        <v>1</v>
      </c>
      <c r="AD12" s="19">
        <v>16</v>
      </c>
      <c r="AE12" s="19">
        <v>1</v>
      </c>
      <c r="AF12" s="19">
        <v>0</v>
      </c>
      <c r="AH12" s="5" t="s">
        <v>1371</v>
      </c>
      <c r="AI12" s="19">
        <v>2</v>
      </c>
      <c r="AJ12" s="19">
        <v>7</v>
      </c>
      <c r="AK12" s="19">
        <v>0</v>
      </c>
      <c r="AL12" s="19">
        <v>2</v>
      </c>
      <c r="AN12" s="5" t="s">
        <v>1372</v>
      </c>
      <c r="AO12" s="19">
        <v>4</v>
      </c>
      <c r="AP12" s="19">
        <v>33</v>
      </c>
      <c r="AQ12" s="19">
        <v>1</v>
      </c>
      <c r="AR12" s="19">
        <v>3</v>
      </c>
    </row>
    <row r="13" spans="1:58" s="5" customFormat="1" ht="11.25" x14ac:dyDescent="0.2">
      <c r="A13" s="19"/>
      <c r="B13" s="331"/>
      <c r="C13" s="73" t="s">
        <v>724</v>
      </c>
      <c r="D13" s="333">
        <f>SUM(D4:D12)</f>
        <v>64</v>
      </c>
      <c r="E13" s="31"/>
      <c r="F13" s="73" t="s">
        <v>724</v>
      </c>
      <c r="G13" s="333">
        <f>SUM(G4:G12)</f>
        <v>29</v>
      </c>
      <c r="H13" s="332"/>
      <c r="I13" s="73" t="s">
        <v>724</v>
      </c>
      <c r="J13" s="333">
        <f>SUM(J4:J12)</f>
        <v>23</v>
      </c>
      <c r="K13" s="31"/>
      <c r="L13" s="73" t="s">
        <v>724</v>
      </c>
      <c r="M13" s="333">
        <f>SUM(M4:M12)</f>
        <v>38</v>
      </c>
      <c r="N13" s="332"/>
      <c r="O13" s="73" t="s">
        <v>724</v>
      </c>
      <c r="P13" s="333">
        <f>SUM(P4:P12)</f>
        <v>40</v>
      </c>
      <c r="Q13" s="31"/>
      <c r="R13" s="73" t="s">
        <v>724</v>
      </c>
      <c r="S13" s="333">
        <f>SUM(S4:S12)</f>
        <v>19</v>
      </c>
      <c r="T13" s="332"/>
      <c r="V13" s="5" t="s">
        <v>1373</v>
      </c>
      <c r="W13" s="19">
        <v>1</v>
      </c>
      <c r="X13" s="19">
        <v>6</v>
      </c>
      <c r="Y13" s="19">
        <v>1</v>
      </c>
      <c r="Z13" s="19">
        <v>0</v>
      </c>
      <c r="AA13" s="66"/>
      <c r="AB13" s="5" t="s">
        <v>1339</v>
      </c>
      <c r="AC13" s="19">
        <v>1</v>
      </c>
      <c r="AD13" s="19">
        <v>0</v>
      </c>
      <c r="AE13" s="19">
        <v>0</v>
      </c>
      <c r="AF13" s="19">
        <v>1</v>
      </c>
      <c r="AH13" s="5" t="s">
        <v>1374</v>
      </c>
      <c r="AI13" s="19">
        <v>1</v>
      </c>
      <c r="AJ13" s="19">
        <v>0</v>
      </c>
      <c r="AK13" s="19">
        <v>0</v>
      </c>
      <c r="AL13" s="19">
        <v>1</v>
      </c>
      <c r="AN13" s="5" t="s">
        <v>1375</v>
      </c>
      <c r="AO13" s="19">
        <v>2</v>
      </c>
      <c r="AP13" s="19">
        <v>19</v>
      </c>
      <c r="AQ13" s="19">
        <v>1</v>
      </c>
      <c r="AR13" s="19">
        <v>1</v>
      </c>
    </row>
    <row r="14" spans="1:58" s="5" customFormat="1" ht="11.25" x14ac:dyDescent="0.2">
      <c r="A14" s="19"/>
      <c r="B14" s="331"/>
      <c r="C14" s="328" t="s">
        <v>117</v>
      </c>
      <c r="D14" s="334"/>
      <c r="E14" s="332"/>
      <c r="F14" s="332"/>
      <c r="G14" s="334"/>
      <c r="H14" s="332"/>
      <c r="I14" s="328" t="s">
        <v>118</v>
      </c>
      <c r="J14" s="334"/>
      <c r="K14" s="332"/>
      <c r="L14" s="332"/>
      <c r="M14" s="334"/>
      <c r="N14" s="332"/>
      <c r="O14" s="328" t="s">
        <v>166</v>
      </c>
      <c r="P14" s="334"/>
      <c r="Q14" s="332"/>
      <c r="R14" s="332"/>
      <c r="S14" s="334"/>
      <c r="T14" s="332"/>
      <c r="V14" s="5" t="s">
        <v>1376</v>
      </c>
      <c r="W14" s="19">
        <v>1</v>
      </c>
      <c r="X14" s="19">
        <v>6</v>
      </c>
      <c r="Y14" s="19">
        <v>0</v>
      </c>
      <c r="Z14" s="19">
        <v>1</v>
      </c>
      <c r="AB14" s="5" t="s">
        <v>1377</v>
      </c>
      <c r="AC14" s="19">
        <v>1</v>
      </c>
      <c r="AD14" s="19">
        <v>14</v>
      </c>
      <c r="AE14" s="19">
        <v>0</v>
      </c>
      <c r="AF14" s="19">
        <v>1</v>
      </c>
      <c r="AH14" s="5" t="s">
        <v>1378</v>
      </c>
      <c r="AI14" s="19">
        <v>1</v>
      </c>
      <c r="AJ14" s="19">
        <v>10</v>
      </c>
      <c r="AK14" s="19">
        <v>1</v>
      </c>
      <c r="AL14" s="19">
        <v>0</v>
      </c>
      <c r="AN14" s="5" t="s">
        <v>1379</v>
      </c>
      <c r="AO14" s="19">
        <v>2</v>
      </c>
      <c r="AP14" s="19">
        <v>10</v>
      </c>
      <c r="AQ14" s="19">
        <v>1</v>
      </c>
      <c r="AR14" s="19">
        <v>1</v>
      </c>
    </row>
    <row r="15" spans="1:58" s="66" customFormat="1" ht="11.25" x14ac:dyDescent="0.2">
      <c r="A15" s="19"/>
      <c r="B15" s="331"/>
      <c r="C15" s="5" t="s">
        <v>1219</v>
      </c>
      <c r="D15" s="19"/>
      <c r="E15" s="31"/>
      <c r="F15" s="5" t="s">
        <v>164</v>
      </c>
      <c r="G15" s="19"/>
      <c r="H15" s="332"/>
      <c r="I15" s="5" t="s">
        <v>1380</v>
      </c>
      <c r="J15" s="19"/>
      <c r="K15" s="31"/>
      <c r="L15" s="5" t="s">
        <v>165</v>
      </c>
      <c r="M15" s="19"/>
      <c r="N15" s="332"/>
      <c r="O15" s="5" t="s">
        <v>164</v>
      </c>
      <c r="P15" s="19"/>
      <c r="Q15" s="31"/>
      <c r="R15" s="5" t="s">
        <v>1042</v>
      </c>
      <c r="S15" s="19"/>
      <c r="T15" s="332"/>
      <c r="U15" s="5"/>
      <c r="V15" s="72" t="s">
        <v>1381</v>
      </c>
      <c r="W15" s="19">
        <v>1</v>
      </c>
      <c r="X15" s="19">
        <v>0</v>
      </c>
      <c r="Y15" s="19">
        <v>0</v>
      </c>
      <c r="Z15" s="19">
        <v>1</v>
      </c>
      <c r="AA15" s="5"/>
      <c r="AB15" s="72" t="s">
        <v>1382</v>
      </c>
      <c r="AC15" s="19">
        <v>1</v>
      </c>
      <c r="AD15" s="19">
        <v>0</v>
      </c>
      <c r="AE15" s="19">
        <v>0</v>
      </c>
      <c r="AF15" s="19">
        <v>1</v>
      </c>
      <c r="AG15" s="19"/>
      <c r="AH15" s="72" t="s">
        <v>1383</v>
      </c>
      <c r="AI15" s="19">
        <v>1</v>
      </c>
      <c r="AJ15" s="19">
        <v>22</v>
      </c>
      <c r="AK15" s="19">
        <v>1</v>
      </c>
      <c r="AL15" s="19">
        <v>0</v>
      </c>
      <c r="AM15" s="19"/>
      <c r="AN15" s="5" t="s">
        <v>1384</v>
      </c>
      <c r="AO15" s="19">
        <v>1</v>
      </c>
      <c r="AP15" s="19">
        <v>6</v>
      </c>
      <c r="AQ15" s="19">
        <v>1</v>
      </c>
      <c r="AR15" s="19">
        <v>0</v>
      </c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s="5" customFormat="1" ht="11.25" x14ac:dyDescent="0.2">
      <c r="A16" s="19"/>
      <c r="B16" s="331"/>
      <c r="D16" s="19"/>
      <c r="E16" s="31"/>
      <c r="G16" s="19"/>
      <c r="H16" s="332"/>
      <c r="J16" s="19"/>
      <c r="K16" s="31"/>
      <c r="M16" s="19"/>
      <c r="N16" s="332"/>
      <c r="P16" s="19"/>
      <c r="Q16" s="31"/>
      <c r="S16" s="19"/>
      <c r="T16" s="332"/>
      <c r="V16" s="5" t="s">
        <v>1385</v>
      </c>
      <c r="W16" s="19">
        <v>3</v>
      </c>
      <c r="X16" s="19">
        <v>6</v>
      </c>
      <c r="Y16" s="19">
        <v>1</v>
      </c>
      <c r="Z16" s="19">
        <v>2</v>
      </c>
      <c r="AB16" s="5" t="s">
        <v>1386</v>
      </c>
      <c r="AC16" s="19">
        <v>3</v>
      </c>
      <c r="AD16" s="19">
        <v>29</v>
      </c>
      <c r="AE16" s="19">
        <v>3</v>
      </c>
      <c r="AF16" s="19">
        <v>0</v>
      </c>
      <c r="AH16" s="5" t="s">
        <v>1387</v>
      </c>
      <c r="AI16" s="19">
        <v>1</v>
      </c>
      <c r="AJ16" s="19">
        <v>0</v>
      </c>
      <c r="AK16" s="19">
        <v>0</v>
      </c>
      <c r="AL16" s="19">
        <v>1</v>
      </c>
      <c r="AN16" s="5" t="s">
        <v>1388</v>
      </c>
      <c r="AO16" s="19">
        <v>1</v>
      </c>
      <c r="AP16" s="19">
        <v>6</v>
      </c>
      <c r="AQ16" s="19">
        <v>0</v>
      </c>
      <c r="AR16" s="19">
        <v>1</v>
      </c>
    </row>
    <row r="17" spans="1:44" s="5" customFormat="1" ht="11.25" x14ac:dyDescent="0.2">
      <c r="A17" s="19" t="s">
        <v>1319</v>
      </c>
      <c r="B17" s="331"/>
      <c r="C17" s="5" t="s">
        <v>1324</v>
      </c>
      <c r="D17" s="19">
        <v>3</v>
      </c>
      <c r="E17" s="31"/>
      <c r="F17" s="5" t="s">
        <v>1356</v>
      </c>
      <c r="G17" s="19">
        <v>6</v>
      </c>
      <c r="H17" s="332"/>
      <c r="I17" s="5" t="s">
        <v>1359</v>
      </c>
      <c r="J17" s="19">
        <v>12</v>
      </c>
      <c r="K17" s="31"/>
      <c r="L17" s="5" t="s">
        <v>1322</v>
      </c>
      <c r="M17" s="19">
        <v>6</v>
      </c>
      <c r="N17" s="332"/>
      <c r="O17" s="5" t="s">
        <v>1356</v>
      </c>
      <c r="P17" s="19">
        <v>12</v>
      </c>
      <c r="Q17" s="31"/>
      <c r="R17" s="5" t="s">
        <v>1368</v>
      </c>
      <c r="S17" s="19">
        <v>3</v>
      </c>
      <c r="T17" s="332"/>
      <c r="V17" s="5" t="s">
        <v>1389</v>
      </c>
      <c r="W17" s="19">
        <v>3</v>
      </c>
      <c r="X17" s="19">
        <v>25</v>
      </c>
      <c r="Y17" s="19">
        <v>0</v>
      </c>
      <c r="Z17" s="19">
        <v>3</v>
      </c>
      <c r="AB17" s="5" t="s">
        <v>1390</v>
      </c>
      <c r="AC17" s="19">
        <v>1</v>
      </c>
      <c r="AD17" s="19">
        <v>1</v>
      </c>
      <c r="AE17" s="19">
        <v>1</v>
      </c>
      <c r="AF17" s="19">
        <v>0</v>
      </c>
      <c r="AH17" s="5" t="s">
        <v>1391</v>
      </c>
      <c r="AI17" s="19">
        <v>1</v>
      </c>
      <c r="AJ17" s="19">
        <v>0</v>
      </c>
      <c r="AK17" s="19">
        <v>0</v>
      </c>
      <c r="AL17" s="19">
        <v>1</v>
      </c>
      <c r="AN17" s="5" t="s">
        <v>1392</v>
      </c>
      <c r="AO17" s="19">
        <v>1</v>
      </c>
      <c r="AP17" s="19">
        <v>4</v>
      </c>
      <c r="AQ17" s="19">
        <v>0</v>
      </c>
      <c r="AR17" s="19">
        <v>1</v>
      </c>
    </row>
    <row r="18" spans="1:44" s="5" customFormat="1" ht="11.25" x14ac:dyDescent="0.2">
      <c r="A18" s="19" t="s">
        <v>1328</v>
      </c>
      <c r="B18" s="331"/>
      <c r="C18" s="5" t="s">
        <v>1377</v>
      </c>
      <c r="D18" s="19">
        <v>14</v>
      </c>
      <c r="E18" s="31"/>
      <c r="F18" s="5" t="s">
        <v>1386</v>
      </c>
      <c r="G18" s="19">
        <v>2</v>
      </c>
      <c r="H18" s="332"/>
      <c r="I18" s="5" t="s">
        <v>1393</v>
      </c>
      <c r="J18" s="19">
        <v>0</v>
      </c>
      <c r="K18" s="31"/>
      <c r="L18" s="5" t="s">
        <v>1394</v>
      </c>
      <c r="M18" s="19">
        <v>0</v>
      </c>
      <c r="N18" s="332"/>
      <c r="O18" s="5" t="s">
        <v>1395</v>
      </c>
      <c r="P18" s="19">
        <v>0</v>
      </c>
      <c r="Q18" s="31"/>
      <c r="R18" s="5" t="s">
        <v>1396</v>
      </c>
      <c r="S18" s="19">
        <v>2</v>
      </c>
      <c r="T18" s="332"/>
      <c r="V18" s="5" t="s">
        <v>1397</v>
      </c>
      <c r="W18" s="19">
        <v>1</v>
      </c>
      <c r="X18" s="19">
        <v>18</v>
      </c>
      <c r="Y18" s="19">
        <v>1</v>
      </c>
      <c r="Z18" s="19">
        <v>0</v>
      </c>
      <c r="AB18" s="5" t="s">
        <v>1393</v>
      </c>
      <c r="AC18" s="19">
        <v>1</v>
      </c>
      <c r="AD18" s="19">
        <v>0</v>
      </c>
      <c r="AE18" s="19">
        <v>0</v>
      </c>
      <c r="AF18" s="19">
        <v>1</v>
      </c>
      <c r="AH18" s="5" t="s">
        <v>1398</v>
      </c>
      <c r="AI18" s="19">
        <v>1</v>
      </c>
      <c r="AJ18" s="19">
        <v>13</v>
      </c>
      <c r="AK18" s="19">
        <v>1</v>
      </c>
      <c r="AL18" s="19">
        <v>0</v>
      </c>
      <c r="AN18" s="5" t="s">
        <v>1399</v>
      </c>
      <c r="AO18" s="19">
        <v>1</v>
      </c>
      <c r="AP18" s="19">
        <v>6</v>
      </c>
      <c r="AQ18" s="19">
        <v>1</v>
      </c>
      <c r="AR18" s="19">
        <v>0</v>
      </c>
    </row>
    <row r="19" spans="1:44" s="5" customFormat="1" ht="11.25" x14ac:dyDescent="0.2">
      <c r="A19" s="19" t="s">
        <v>1328</v>
      </c>
      <c r="B19" s="331"/>
      <c r="C19" s="5" t="s">
        <v>1382</v>
      </c>
      <c r="D19" s="19">
        <v>0</v>
      </c>
      <c r="E19" s="31"/>
      <c r="F19" s="5" t="s">
        <v>1390</v>
      </c>
      <c r="G19" s="19">
        <v>1</v>
      </c>
      <c r="H19" s="332"/>
      <c r="I19" s="5" t="s">
        <v>1400</v>
      </c>
      <c r="J19" s="19">
        <v>0</v>
      </c>
      <c r="K19" s="31"/>
      <c r="L19" s="5" t="s">
        <v>1401</v>
      </c>
      <c r="M19" s="19">
        <v>1</v>
      </c>
      <c r="N19" s="332"/>
      <c r="O19" s="5" t="s">
        <v>1402</v>
      </c>
      <c r="P19" s="19">
        <v>0</v>
      </c>
      <c r="Q19" s="31"/>
      <c r="R19" s="5" t="s">
        <v>1403</v>
      </c>
      <c r="S19" s="19">
        <v>6</v>
      </c>
      <c r="T19" s="332"/>
      <c r="V19" s="5" t="s">
        <v>1404</v>
      </c>
      <c r="W19" s="19">
        <v>1</v>
      </c>
      <c r="X19" s="19">
        <v>0</v>
      </c>
      <c r="Y19" s="19">
        <v>0</v>
      </c>
      <c r="Z19" s="19">
        <v>1</v>
      </c>
      <c r="AB19" s="5" t="s">
        <v>1400</v>
      </c>
      <c r="AC19" s="19">
        <v>1</v>
      </c>
      <c r="AD19" s="19">
        <v>0</v>
      </c>
      <c r="AE19" s="19">
        <v>0</v>
      </c>
      <c r="AF19" s="19">
        <v>1</v>
      </c>
      <c r="AH19" s="5" t="s">
        <v>1405</v>
      </c>
      <c r="AI19" s="19">
        <v>1</v>
      </c>
      <c r="AJ19" s="19">
        <v>8</v>
      </c>
      <c r="AK19" s="19">
        <v>1</v>
      </c>
      <c r="AL19" s="19">
        <v>0</v>
      </c>
      <c r="AN19" s="5" t="s">
        <v>1406</v>
      </c>
      <c r="AO19" s="19">
        <v>1</v>
      </c>
      <c r="AP19" s="19">
        <v>8</v>
      </c>
      <c r="AQ19" s="19">
        <v>1</v>
      </c>
      <c r="AR19" s="19">
        <v>0</v>
      </c>
    </row>
    <row r="20" spans="1:44" s="5" customFormat="1" ht="11.25" x14ac:dyDescent="0.2">
      <c r="A20" s="19" t="s">
        <v>1342</v>
      </c>
      <c r="B20" s="331"/>
      <c r="C20" s="5" t="s">
        <v>1371</v>
      </c>
      <c r="D20" s="19">
        <v>2</v>
      </c>
      <c r="E20" s="31"/>
      <c r="F20" s="5" t="s">
        <v>1378</v>
      </c>
      <c r="G20" s="19">
        <v>10</v>
      </c>
      <c r="H20" s="332"/>
      <c r="I20" s="5" t="s">
        <v>1387</v>
      </c>
      <c r="J20" s="19">
        <v>0</v>
      </c>
      <c r="K20" s="31"/>
      <c r="L20" s="5" t="s">
        <v>1398</v>
      </c>
      <c r="M20" s="19">
        <v>13</v>
      </c>
      <c r="N20" s="332"/>
      <c r="O20" s="5" t="s">
        <v>1407</v>
      </c>
      <c r="P20" s="19">
        <v>0</v>
      </c>
      <c r="Q20" s="31"/>
      <c r="R20" s="5" t="s">
        <v>1408</v>
      </c>
      <c r="S20" s="19">
        <v>0</v>
      </c>
      <c r="T20" s="332"/>
      <c r="V20" s="5" t="s">
        <v>1409</v>
      </c>
      <c r="W20" s="19">
        <v>1</v>
      </c>
      <c r="X20" s="19">
        <v>3</v>
      </c>
      <c r="Y20" s="19">
        <v>0</v>
      </c>
      <c r="Z20" s="19">
        <v>1</v>
      </c>
      <c r="AB20" s="5" t="s">
        <v>1394</v>
      </c>
      <c r="AC20" s="19">
        <v>1</v>
      </c>
      <c r="AD20" s="19">
        <v>0</v>
      </c>
      <c r="AE20" s="19">
        <v>1</v>
      </c>
      <c r="AF20" s="19">
        <v>0</v>
      </c>
      <c r="AH20" s="5" t="s">
        <v>1407</v>
      </c>
      <c r="AI20" s="19">
        <v>1</v>
      </c>
      <c r="AJ20" s="19">
        <v>0</v>
      </c>
      <c r="AK20" s="19">
        <v>1</v>
      </c>
      <c r="AL20" s="19">
        <v>0</v>
      </c>
      <c r="AN20" s="5" t="s">
        <v>1410</v>
      </c>
      <c r="AO20" s="19">
        <v>1</v>
      </c>
      <c r="AP20" s="19">
        <v>7</v>
      </c>
      <c r="AQ20" s="19">
        <v>0</v>
      </c>
      <c r="AR20" s="19">
        <v>1</v>
      </c>
    </row>
    <row r="21" spans="1:44" s="5" customFormat="1" ht="11.25" x14ac:dyDescent="0.2">
      <c r="A21" s="19" t="s">
        <v>1342</v>
      </c>
      <c r="B21" s="331"/>
      <c r="C21" s="5" t="s">
        <v>1374</v>
      </c>
      <c r="D21" s="19">
        <v>0</v>
      </c>
      <c r="E21" s="31"/>
      <c r="F21" s="5" t="s">
        <v>1383</v>
      </c>
      <c r="G21" s="19">
        <v>22</v>
      </c>
      <c r="H21" s="332"/>
      <c r="I21" s="5" t="s">
        <v>1391</v>
      </c>
      <c r="J21" s="19">
        <v>0</v>
      </c>
      <c r="K21" s="31"/>
      <c r="L21" s="5" t="s">
        <v>1405</v>
      </c>
      <c r="M21" s="19">
        <v>8</v>
      </c>
      <c r="N21" s="332"/>
      <c r="O21" s="5" t="s">
        <v>1340</v>
      </c>
      <c r="P21" s="19">
        <v>2</v>
      </c>
      <c r="Q21" s="31"/>
      <c r="R21" s="5" t="s">
        <v>1411</v>
      </c>
      <c r="S21" s="19">
        <v>1</v>
      </c>
      <c r="T21" s="332"/>
      <c r="V21" s="5" t="s">
        <v>1412</v>
      </c>
      <c r="W21" s="19">
        <v>1</v>
      </c>
      <c r="X21" s="19">
        <v>6</v>
      </c>
      <c r="Y21" s="19">
        <v>1</v>
      </c>
      <c r="Z21" s="19">
        <v>0</v>
      </c>
      <c r="AB21" s="5" t="s">
        <v>1401</v>
      </c>
      <c r="AC21" s="19">
        <v>1</v>
      </c>
      <c r="AD21" s="19">
        <v>1</v>
      </c>
      <c r="AE21" s="19">
        <v>1</v>
      </c>
      <c r="AF21" s="19">
        <v>0</v>
      </c>
      <c r="AH21" s="5" t="s">
        <v>1408</v>
      </c>
      <c r="AI21" s="19">
        <v>1</v>
      </c>
      <c r="AJ21" s="19">
        <v>0</v>
      </c>
      <c r="AK21" s="19">
        <v>0</v>
      </c>
      <c r="AL21" s="19">
        <v>1</v>
      </c>
      <c r="AN21" s="5" t="s">
        <v>1413</v>
      </c>
      <c r="AO21" s="19">
        <v>3</v>
      </c>
      <c r="AP21" s="19">
        <v>15</v>
      </c>
      <c r="AQ21" s="19">
        <v>1</v>
      </c>
      <c r="AR21" s="19">
        <v>2</v>
      </c>
    </row>
    <row r="22" spans="1:44" s="5" customFormat="1" ht="11.25" x14ac:dyDescent="0.2">
      <c r="A22" s="19" t="s">
        <v>1350</v>
      </c>
      <c r="B22" s="331"/>
      <c r="C22" s="5" t="s">
        <v>1414</v>
      </c>
      <c r="D22" s="19">
        <v>0</v>
      </c>
      <c r="E22" s="31"/>
      <c r="F22" s="5" t="s">
        <v>1415</v>
      </c>
      <c r="G22" s="19">
        <v>0</v>
      </c>
      <c r="H22" s="332"/>
      <c r="I22" s="5" t="s">
        <v>1416</v>
      </c>
      <c r="J22" s="19">
        <v>0</v>
      </c>
      <c r="K22" s="31"/>
      <c r="L22" s="5" t="s">
        <v>1417</v>
      </c>
      <c r="M22" s="19">
        <v>1</v>
      </c>
      <c r="N22" s="332"/>
      <c r="O22" s="5" t="s">
        <v>1417</v>
      </c>
      <c r="P22" s="19">
        <v>6</v>
      </c>
      <c r="Q22" s="31"/>
      <c r="R22" s="5" t="s">
        <v>1418</v>
      </c>
      <c r="S22" s="19">
        <v>0</v>
      </c>
      <c r="T22" s="332"/>
      <c r="V22" s="5" t="s">
        <v>1419</v>
      </c>
      <c r="W22" s="19">
        <v>1</v>
      </c>
      <c r="X22" s="19">
        <v>9</v>
      </c>
      <c r="Y22" s="19">
        <v>1</v>
      </c>
      <c r="Z22" s="19">
        <v>0</v>
      </c>
      <c r="AB22" s="5" t="s">
        <v>1395</v>
      </c>
      <c r="AC22" s="19">
        <v>1</v>
      </c>
      <c r="AD22" s="19">
        <v>0</v>
      </c>
      <c r="AE22" s="19">
        <v>1</v>
      </c>
      <c r="AF22" s="19">
        <v>0</v>
      </c>
      <c r="AH22" s="5" t="s">
        <v>1411</v>
      </c>
      <c r="AI22" s="19">
        <v>3</v>
      </c>
      <c r="AJ22" s="19">
        <v>8</v>
      </c>
      <c r="AK22" s="19">
        <v>1</v>
      </c>
      <c r="AL22" s="19">
        <v>2</v>
      </c>
      <c r="AN22" s="5" t="s">
        <v>1420</v>
      </c>
      <c r="AO22" s="19">
        <v>1</v>
      </c>
      <c r="AP22" s="19">
        <v>8</v>
      </c>
      <c r="AQ22" s="19">
        <v>1</v>
      </c>
      <c r="AR22" s="19">
        <v>0</v>
      </c>
    </row>
    <row r="23" spans="1:44" s="5" customFormat="1" ht="11.25" x14ac:dyDescent="0.2">
      <c r="A23" s="19" t="s">
        <v>1358</v>
      </c>
      <c r="B23" s="331"/>
      <c r="C23" s="5" t="s">
        <v>1334</v>
      </c>
      <c r="D23" s="19">
        <v>9</v>
      </c>
      <c r="E23" s="31"/>
      <c r="F23" s="5" t="s">
        <v>1347</v>
      </c>
      <c r="G23" s="19">
        <v>4</v>
      </c>
      <c r="H23" s="332"/>
      <c r="I23" s="5" t="s">
        <v>1349</v>
      </c>
      <c r="J23" s="19">
        <v>13</v>
      </c>
      <c r="K23" s="31"/>
      <c r="L23" s="5" t="s">
        <v>1357</v>
      </c>
      <c r="M23" s="19">
        <v>4</v>
      </c>
      <c r="N23" s="332"/>
      <c r="O23" s="5" t="s">
        <v>1360</v>
      </c>
      <c r="P23" s="19">
        <v>8</v>
      </c>
      <c r="Q23" s="31"/>
      <c r="R23" s="5" t="s">
        <v>1369</v>
      </c>
      <c r="S23" s="19">
        <v>10</v>
      </c>
      <c r="T23" s="332"/>
      <c r="V23" s="5" t="s">
        <v>1421</v>
      </c>
      <c r="W23" s="19">
        <v>1</v>
      </c>
      <c r="X23" s="19">
        <v>10</v>
      </c>
      <c r="Y23" s="19">
        <v>1</v>
      </c>
      <c r="Z23" s="19">
        <v>0</v>
      </c>
      <c r="AB23" s="5" t="s">
        <v>1402</v>
      </c>
      <c r="AC23" s="19">
        <v>1</v>
      </c>
      <c r="AD23" s="19">
        <v>0</v>
      </c>
      <c r="AE23" s="19">
        <v>1</v>
      </c>
      <c r="AF23" s="19">
        <v>0</v>
      </c>
      <c r="AH23" s="5" t="s">
        <v>1422</v>
      </c>
      <c r="AI23" s="19">
        <v>1</v>
      </c>
      <c r="AJ23" s="19">
        <v>0</v>
      </c>
      <c r="AK23" s="19">
        <v>1</v>
      </c>
      <c r="AL23" s="19">
        <v>0</v>
      </c>
      <c r="AN23" s="5" t="s">
        <v>1423</v>
      </c>
      <c r="AO23" s="19">
        <v>2</v>
      </c>
      <c r="AP23" s="19">
        <v>20</v>
      </c>
      <c r="AQ23" s="19">
        <v>0</v>
      </c>
      <c r="AR23" s="19">
        <v>2</v>
      </c>
    </row>
    <row r="24" spans="1:44" s="5" customFormat="1" ht="11.25" x14ac:dyDescent="0.2">
      <c r="A24" s="19" t="s">
        <v>1361</v>
      </c>
      <c r="B24" s="331"/>
      <c r="C24" s="5" t="s">
        <v>1424</v>
      </c>
      <c r="D24" s="19">
        <v>0</v>
      </c>
      <c r="E24" s="31"/>
      <c r="F24" s="5" t="s">
        <v>1364</v>
      </c>
      <c r="G24" s="19">
        <v>0</v>
      </c>
      <c r="H24" s="332"/>
      <c r="I24" s="5" t="s">
        <v>1365</v>
      </c>
      <c r="J24" s="19">
        <v>0</v>
      </c>
      <c r="K24" s="31"/>
      <c r="L24" s="5" t="s">
        <v>1363</v>
      </c>
      <c r="M24" s="19">
        <v>0</v>
      </c>
      <c r="N24" s="332"/>
      <c r="O24" s="5" t="s">
        <v>1364</v>
      </c>
      <c r="P24" s="19">
        <v>0</v>
      </c>
      <c r="Q24" s="31"/>
      <c r="R24" s="5" t="s">
        <v>1367</v>
      </c>
      <c r="S24" s="19">
        <v>0</v>
      </c>
      <c r="T24" s="332"/>
      <c r="V24" s="5" t="s">
        <v>1425</v>
      </c>
      <c r="W24" s="19">
        <v>3</v>
      </c>
      <c r="X24" s="19">
        <v>38</v>
      </c>
      <c r="Y24" s="19">
        <v>3</v>
      </c>
      <c r="Z24" s="19">
        <v>0</v>
      </c>
      <c r="AA24" s="66"/>
      <c r="AB24" s="5" t="s">
        <v>1396</v>
      </c>
      <c r="AC24" s="19">
        <v>1</v>
      </c>
      <c r="AD24" s="19">
        <v>2</v>
      </c>
      <c r="AE24" s="19">
        <v>0</v>
      </c>
      <c r="AF24" s="19">
        <v>1</v>
      </c>
      <c r="AH24" s="5" t="s">
        <v>1426</v>
      </c>
      <c r="AI24" s="19">
        <v>1</v>
      </c>
      <c r="AJ24" s="19">
        <v>0</v>
      </c>
      <c r="AK24" s="19">
        <v>0</v>
      </c>
      <c r="AL24" s="19">
        <v>1</v>
      </c>
      <c r="AN24" s="5" t="s">
        <v>1427</v>
      </c>
      <c r="AO24" s="19">
        <v>4</v>
      </c>
      <c r="AP24" s="19">
        <v>25</v>
      </c>
      <c r="AQ24" s="19">
        <v>4</v>
      </c>
      <c r="AR24" s="19">
        <v>0</v>
      </c>
    </row>
    <row r="25" spans="1:44" s="5" customFormat="1" ht="11.25" x14ac:dyDescent="0.2">
      <c r="A25" s="19"/>
      <c r="B25" s="331"/>
      <c r="D25" s="19"/>
      <c r="E25" s="31"/>
      <c r="G25" s="19"/>
      <c r="H25" s="332"/>
      <c r="J25" s="19"/>
      <c r="K25" s="31"/>
      <c r="M25" s="19"/>
      <c r="N25" s="332"/>
      <c r="P25" s="19"/>
      <c r="Q25" s="31"/>
      <c r="S25" s="19"/>
      <c r="T25" s="332"/>
      <c r="V25" s="5" t="s">
        <v>1428</v>
      </c>
      <c r="W25" s="19">
        <v>1</v>
      </c>
      <c r="X25" s="19">
        <v>0</v>
      </c>
      <c r="Y25" s="19">
        <v>0</v>
      </c>
      <c r="Z25" s="19">
        <v>1</v>
      </c>
      <c r="AB25" s="5" t="s">
        <v>1403</v>
      </c>
      <c r="AC25" s="19">
        <v>2</v>
      </c>
      <c r="AD25" s="19">
        <v>18</v>
      </c>
      <c r="AE25" s="19">
        <v>0</v>
      </c>
      <c r="AF25" s="19">
        <v>2</v>
      </c>
      <c r="AH25" s="5" t="s">
        <v>1429</v>
      </c>
      <c r="AI25" s="19">
        <v>1</v>
      </c>
      <c r="AJ25" s="19">
        <v>0</v>
      </c>
      <c r="AK25" s="19">
        <v>0</v>
      </c>
      <c r="AL25" s="19">
        <v>1</v>
      </c>
      <c r="AN25" s="5" t="s">
        <v>1430</v>
      </c>
      <c r="AO25" s="19">
        <v>2</v>
      </c>
      <c r="AP25" s="19">
        <v>27</v>
      </c>
      <c r="AQ25" s="19">
        <v>2</v>
      </c>
      <c r="AR25" s="19">
        <v>0</v>
      </c>
    </row>
    <row r="26" spans="1:44" s="66" customFormat="1" ht="11.25" x14ac:dyDescent="0.2">
      <c r="A26" s="19"/>
      <c r="B26" s="331"/>
      <c r="C26" s="73" t="s">
        <v>724</v>
      </c>
      <c r="D26" s="333">
        <f>SUM(D17:D25)</f>
        <v>28</v>
      </c>
      <c r="E26" s="31"/>
      <c r="F26" s="73" t="s">
        <v>724</v>
      </c>
      <c r="G26" s="333">
        <f>SUM(G17:G25)</f>
        <v>45</v>
      </c>
      <c r="H26" s="332"/>
      <c r="I26" s="73" t="s">
        <v>724</v>
      </c>
      <c r="J26" s="333">
        <f>SUM(J17:J25)</f>
        <v>25</v>
      </c>
      <c r="K26" s="31"/>
      <c r="L26" s="73" t="s">
        <v>724</v>
      </c>
      <c r="M26" s="333">
        <f>SUM(M17:M25)</f>
        <v>33</v>
      </c>
      <c r="N26" s="332"/>
      <c r="O26" s="73" t="s">
        <v>724</v>
      </c>
      <c r="P26" s="333">
        <f>SUM(P17:P25)</f>
        <v>28</v>
      </c>
      <c r="Q26" s="31"/>
      <c r="R26" s="73" t="s">
        <v>724</v>
      </c>
      <c r="S26" s="333">
        <f>SUM(S17:S25)</f>
        <v>22</v>
      </c>
      <c r="T26" s="332"/>
      <c r="U26" s="5"/>
      <c r="V26" s="72" t="s">
        <v>1431</v>
      </c>
      <c r="W26" s="19">
        <v>1</v>
      </c>
      <c r="X26" s="19">
        <v>5</v>
      </c>
      <c r="Y26" s="19">
        <v>1</v>
      </c>
      <c r="Z26" s="19">
        <v>0</v>
      </c>
      <c r="AA26" s="5"/>
      <c r="AB26" s="72" t="s">
        <v>1432</v>
      </c>
      <c r="AC26" s="19">
        <v>1</v>
      </c>
      <c r="AD26" s="19">
        <v>1</v>
      </c>
      <c r="AE26" s="19">
        <v>0</v>
      </c>
      <c r="AF26" s="19">
        <v>1</v>
      </c>
      <c r="AG26" s="19"/>
      <c r="AH26" s="72" t="s">
        <v>1433</v>
      </c>
      <c r="AI26" s="19">
        <v>2</v>
      </c>
      <c r="AJ26" s="19">
        <v>8</v>
      </c>
      <c r="AK26" s="19">
        <v>2</v>
      </c>
      <c r="AL26" s="19">
        <v>0</v>
      </c>
      <c r="AM26" s="19"/>
      <c r="AN26" s="5" t="s">
        <v>1434</v>
      </c>
      <c r="AO26" s="19">
        <v>2</v>
      </c>
      <c r="AP26" s="19">
        <v>12</v>
      </c>
      <c r="AQ26" s="19">
        <v>1</v>
      </c>
      <c r="AR26" s="19">
        <v>1</v>
      </c>
    </row>
    <row r="27" spans="1:44" s="5" customFormat="1" ht="11.25" x14ac:dyDescent="0.2">
      <c r="A27" s="19"/>
      <c r="B27" s="331"/>
      <c r="C27" s="328" t="s">
        <v>167</v>
      </c>
      <c r="D27" s="334"/>
      <c r="E27" s="332"/>
      <c r="F27" s="332"/>
      <c r="G27" s="334"/>
      <c r="H27" s="332"/>
      <c r="I27" s="328" t="s">
        <v>168</v>
      </c>
      <c r="J27" s="334"/>
      <c r="K27" s="332"/>
      <c r="L27" s="332"/>
      <c r="M27" s="334"/>
      <c r="N27" s="332"/>
      <c r="O27" s="328" t="s">
        <v>169</v>
      </c>
      <c r="P27" s="334"/>
      <c r="Q27" s="332"/>
      <c r="R27" s="332"/>
      <c r="S27" s="334"/>
      <c r="T27" s="332"/>
      <c r="V27" s="5" t="s">
        <v>1435</v>
      </c>
      <c r="W27" s="19">
        <v>2</v>
      </c>
      <c r="X27" s="19">
        <v>5</v>
      </c>
      <c r="Y27" s="19">
        <v>0</v>
      </c>
      <c r="Z27" s="19">
        <v>2</v>
      </c>
      <c r="AB27" s="5" t="s">
        <v>1436</v>
      </c>
      <c r="AC27" s="19">
        <v>1</v>
      </c>
      <c r="AD27" s="19">
        <v>2</v>
      </c>
      <c r="AE27" s="19">
        <v>0</v>
      </c>
      <c r="AF27" s="19">
        <v>1</v>
      </c>
      <c r="AH27" s="5" t="s">
        <v>1437</v>
      </c>
      <c r="AI27" s="19">
        <v>5</v>
      </c>
      <c r="AJ27" s="19">
        <v>30</v>
      </c>
      <c r="AK27" s="19">
        <v>2</v>
      </c>
      <c r="AL27" s="19">
        <v>3</v>
      </c>
      <c r="AN27" s="5" t="s">
        <v>1438</v>
      </c>
      <c r="AO27" s="19">
        <v>1</v>
      </c>
      <c r="AP27" s="19">
        <v>6</v>
      </c>
      <c r="AQ27" s="19">
        <v>0</v>
      </c>
      <c r="AR27" s="19">
        <v>1</v>
      </c>
    </row>
    <row r="28" spans="1:44" s="5" customFormat="1" ht="11.25" x14ac:dyDescent="0.2">
      <c r="A28" s="19"/>
      <c r="B28" s="331"/>
      <c r="C28" s="5" t="s">
        <v>1042</v>
      </c>
      <c r="D28" s="19"/>
      <c r="E28" s="31"/>
      <c r="F28" s="5" t="s">
        <v>1439</v>
      </c>
      <c r="G28" s="19"/>
      <c r="H28" s="332"/>
      <c r="I28" s="5" t="s">
        <v>1042</v>
      </c>
      <c r="J28" s="19"/>
      <c r="K28" s="31"/>
      <c r="L28" s="5" t="s">
        <v>202</v>
      </c>
      <c r="M28" s="19"/>
      <c r="N28" s="332"/>
      <c r="O28" s="5" t="s">
        <v>273</v>
      </c>
      <c r="P28" s="19"/>
      <c r="Q28" s="31"/>
      <c r="R28" s="5" t="s">
        <v>161</v>
      </c>
      <c r="S28" s="19"/>
      <c r="T28" s="332"/>
      <c r="V28" s="5" t="s">
        <v>1440</v>
      </c>
      <c r="W28" s="19">
        <v>4</v>
      </c>
      <c r="X28" s="19">
        <v>34</v>
      </c>
      <c r="Y28" s="19">
        <v>3</v>
      </c>
      <c r="Z28" s="19">
        <v>1</v>
      </c>
      <c r="AB28" s="5" t="s">
        <v>1441</v>
      </c>
      <c r="AC28" s="19">
        <v>1</v>
      </c>
      <c r="AD28" s="19">
        <v>0</v>
      </c>
      <c r="AE28" s="19">
        <v>1</v>
      </c>
      <c r="AF28" s="19">
        <v>0</v>
      </c>
      <c r="AH28" s="5" t="s">
        <v>1442</v>
      </c>
      <c r="AI28" s="19">
        <v>1</v>
      </c>
      <c r="AJ28" s="19">
        <v>6</v>
      </c>
      <c r="AK28" s="19">
        <v>0</v>
      </c>
      <c r="AL28" s="19">
        <v>1</v>
      </c>
      <c r="AN28" s="5" t="s">
        <v>1443</v>
      </c>
      <c r="AO28" s="19">
        <v>1</v>
      </c>
      <c r="AP28" s="19">
        <v>7</v>
      </c>
      <c r="AQ28" s="19">
        <v>0</v>
      </c>
      <c r="AR28" s="19">
        <v>1</v>
      </c>
    </row>
    <row r="29" spans="1:44" s="5" customFormat="1" ht="11.25" x14ac:dyDescent="0.2">
      <c r="A29" s="19"/>
      <c r="B29" s="331"/>
      <c r="D29" s="19"/>
      <c r="E29" s="31"/>
      <c r="G29" s="19"/>
      <c r="H29" s="332"/>
      <c r="J29" s="19"/>
      <c r="K29" s="31"/>
      <c r="M29" s="19"/>
      <c r="N29" s="332"/>
      <c r="P29" s="19"/>
      <c r="Q29" s="31"/>
      <c r="S29" s="19"/>
      <c r="T29" s="332"/>
      <c r="V29" s="5" t="s">
        <v>1444</v>
      </c>
      <c r="W29" s="19">
        <v>1</v>
      </c>
      <c r="X29" s="19">
        <v>2</v>
      </c>
      <c r="Y29" s="19">
        <v>0</v>
      </c>
      <c r="Z29" s="19">
        <v>1</v>
      </c>
      <c r="AB29" s="5" t="s">
        <v>1445</v>
      </c>
      <c r="AC29" s="19">
        <v>1</v>
      </c>
      <c r="AD29" s="19">
        <v>0</v>
      </c>
      <c r="AE29" s="19">
        <v>1</v>
      </c>
      <c r="AF29" s="19">
        <v>0</v>
      </c>
      <c r="AH29" s="5" t="s">
        <v>1446</v>
      </c>
      <c r="AI29" s="19">
        <v>2</v>
      </c>
      <c r="AJ29" s="19">
        <v>1</v>
      </c>
      <c r="AK29" s="19">
        <v>1</v>
      </c>
      <c r="AL29" s="19">
        <v>1</v>
      </c>
      <c r="AN29" s="5" t="s">
        <v>1447</v>
      </c>
      <c r="AO29" s="19">
        <v>1</v>
      </c>
      <c r="AP29" s="19">
        <v>9</v>
      </c>
      <c r="AQ29" s="19">
        <v>0</v>
      </c>
      <c r="AR29" s="19">
        <v>1</v>
      </c>
    </row>
    <row r="30" spans="1:44" s="5" customFormat="1" ht="11.25" x14ac:dyDescent="0.2">
      <c r="A30" s="19" t="s">
        <v>1319</v>
      </c>
      <c r="B30" s="331"/>
      <c r="C30" s="5" t="s">
        <v>1370</v>
      </c>
      <c r="D30" s="19">
        <v>0</v>
      </c>
      <c r="E30" s="31"/>
      <c r="F30" s="5" t="s">
        <v>1448</v>
      </c>
      <c r="G30" s="19">
        <v>6</v>
      </c>
      <c r="H30" s="332"/>
      <c r="I30" s="5" t="s">
        <v>1376</v>
      </c>
      <c r="J30" s="19">
        <v>6</v>
      </c>
      <c r="K30" s="31"/>
      <c r="L30" s="5" t="s">
        <v>1324</v>
      </c>
      <c r="M30" s="19">
        <v>16</v>
      </c>
      <c r="N30" s="332"/>
      <c r="O30" s="5" t="s">
        <v>1381</v>
      </c>
      <c r="P30" s="19">
        <v>0</v>
      </c>
      <c r="Q30" s="31"/>
      <c r="R30" s="5" t="s">
        <v>1385</v>
      </c>
      <c r="S30" s="19">
        <v>3</v>
      </c>
      <c r="T30" s="332"/>
      <c r="V30" s="5" t="s">
        <v>1449</v>
      </c>
      <c r="W30" s="19">
        <v>1</v>
      </c>
      <c r="X30" s="19">
        <v>10</v>
      </c>
      <c r="Y30" s="19">
        <v>1</v>
      </c>
      <c r="Z30" s="19">
        <v>0</v>
      </c>
      <c r="AB30" s="5" t="s">
        <v>1450</v>
      </c>
      <c r="AC30" s="19">
        <v>2</v>
      </c>
      <c r="AD30" s="19">
        <v>2</v>
      </c>
      <c r="AE30" s="19">
        <v>0</v>
      </c>
      <c r="AF30" s="19">
        <v>2</v>
      </c>
      <c r="AH30" s="5" t="s">
        <v>1451</v>
      </c>
      <c r="AI30" s="19">
        <v>1</v>
      </c>
      <c r="AJ30" s="19">
        <v>3</v>
      </c>
      <c r="AK30" s="19">
        <v>1</v>
      </c>
      <c r="AL30" s="19">
        <v>0</v>
      </c>
      <c r="AN30" s="5" t="s">
        <v>1452</v>
      </c>
      <c r="AO30" s="19">
        <v>1</v>
      </c>
      <c r="AP30" s="19">
        <v>5</v>
      </c>
      <c r="AQ30" s="19">
        <v>0</v>
      </c>
      <c r="AR30" s="19">
        <v>1</v>
      </c>
    </row>
    <row r="31" spans="1:44" s="5" customFormat="1" ht="11.25" x14ac:dyDescent="0.2">
      <c r="A31" s="19" t="s">
        <v>1328</v>
      </c>
      <c r="B31" s="331"/>
      <c r="C31" s="5" t="s">
        <v>1432</v>
      </c>
      <c r="D31" s="19">
        <v>1</v>
      </c>
      <c r="E31" s="31"/>
      <c r="F31" s="5" t="s">
        <v>1441</v>
      </c>
      <c r="G31" s="19">
        <v>0</v>
      </c>
      <c r="H31" s="332"/>
      <c r="I31" s="5" t="s">
        <v>1403</v>
      </c>
      <c r="J31" s="19">
        <v>12</v>
      </c>
      <c r="K31" s="31"/>
      <c r="L31" s="5" t="s">
        <v>1453</v>
      </c>
      <c r="M31" s="19">
        <v>19</v>
      </c>
      <c r="N31" s="332"/>
      <c r="O31" s="5" t="s">
        <v>1454</v>
      </c>
      <c r="P31" s="19">
        <v>1</v>
      </c>
      <c r="Q31" s="31"/>
      <c r="R31" s="5" t="s">
        <v>1325</v>
      </c>
      <c r="S31" s="19">
        <v>3</v>
      </c>
      <c r="T31" s="332"/>
      <c r="V31" s="5" t="s">
        <v>1455</v>
      </c>
      <c r="W31" s="19">
        <v>1</v>
      </c>
      <c r="X31" s="19">
        <v>9</v>
      </c>
      <c r="Y31" s="19">
        <v>1</v>
      </c>
      <c r="Z31" s="19">
        <v>0</v>
      </c>
      <c r="AB31" s="5" t="s">
        <v>1453</v>
      </c>
      <c r="AC31" s="19">
        <v>1</v>
      </c>
      <c r="AD31" s="19">
        <v>19</v>
      </c>
      <c r="AE31" s="19">
        <v>1</v>
      </c>
      <c r="AF31" s="19">
        <v>0</v>
      </c>
      <c r="AH31" s="5" t="s">
        <v>1456</v>
      </c>
      <c r="AI31" s="19">
        <v>3</v>
      </c>
      <c r="AJ31" s="19">
        <v>18</v>
      </c>
      <c r="AK31" s="19">
        <v>2</v>
      </c>
      <c r="AL31" s="19">
        <v>1</v>
      </c>
      <c r="AN31" s="5" t="s">
        <v>1457</v>
      </c>
      <c r="AO31" s="19">
        <v>3</v>
      </c>
      <c r="AP31" s="19">
        <v>37</v>
      </c>
      <c r="AQ31" s="19">
        <v>2</v>
      </c>
      <c r="AR31" s="19">
        <v>1</v>
      </c>
    </row>
    <row r="32" spans="1:44" s="5" customFormat="1" ht="11.25" x14ac:dyDescent="0.2">
      <c r="A32" s="19" t="s">
        <v>1328</v>
      </c>
      <c r="B32" s="331"/>
      <c r="C32" s="5" t="s">
        <v>1436</v>
      </c>
      <c r="D32" s="19">
        <v>2</v>
      </c>
      <c r="E32" s="31"/>
      <c r="F32" s="5" t="s">
        <v>1445</v>
      </c>
      <c r="G32" s="19">
        <v>0</v>
      </c>
      <c r="H32" s="332"/>
      <c r="I32" s="5" t="s">
        <v>1450</v>
      </c>
      <c r="J32" s="19">
        <v>1</v>
      </c>
      <c r="K32" s="31"/>
      <c r="L32" s="5" t="s">
        <v>1336</v>
      </c>
      <c r="M32" s="19">
        <v>0</v>
      </c>
      <c r="N32" s="332"/>
      <c r="O32" s="5" t="s">
        <v>1458</v>
      </c>
      <c r="P32" s="19">
        <v>0</v>
      </c>
      <c r="Q32" s="31"/>
      <c r="R32" s="5" t="s">
        <v>1336</v>
      </c>
      <c r="S32" s="19">
        <v>0</v>
      </c>
      <c r="T32" s="332"/>
      <c r="V32" s="5" t="s">
        <v>1459</v>
      </c>
      <c r="W32" s="19">
        <v>1</v>
      </c>
      <c r="X32" s="19">
        <v>11</v>
      </c>
      <c r="Y32" s="19">
        <v>0</v>
      </c>
      <c r="Z32" s="19">
        <v>1</v>
      </c>
      <c r="AB32" s="5" t="s">
        <v>1454</v>
      </c>
      <c r="AC32" s="19">
        <v>1</v>
      </c>
      <c r="AD32" s="19">
        <v>1</v>
      </c>
      <c r="AE32" s="19">
        <v>0</v>
      </c>
      <c r="AF32" s="19">
        <v>1</v>
      </c>
      <c r="AH32" s="5" t="s">
        <v>1460</v>
      </c>
      <c r="AI32" s="19">
        <v>1</v>
      </c>
      <c r="AJ32" s="19">
        <v>0</v>
      </c>
      <c r="AK32" s="19">
        <v>0</v>
      </c>
      <c r="AL32" s="19">
        <v>1</v>
      </c>
      <c r="AN32" s="5" t="s">
        <v>1461</v>
      </c>
      <c r="AO32" s="19">
        <v>1</v>
      </c>
      <c r="AP32" s="19">
        <v>17</v>
      </c>
      <c r="AQ32" s="19">
        <v>1</v>
      </c>
      <c r="AR32" s="19">
        <v>0</v>
      </c>
    </row>
    <row r="33" spans="1:45" s="5" customFormat="1" ht="11.25" x14ac:dyDescent="0.2">
      <c r="A33" s="19" t="s">
        <v>1342</v>
      </c>
      <c r="B33" s="331"/>
      <c r="C33" s="5" t="s">
        <v>1371</v>
      </c>
      <c r="D33" s="19">
        <v>5</v>
      </c>
      <c r="E33" s="31"/>
      <c r="F33" s="5" t="s">
        <v>1422</v>
      </c>
      <c r="G33" s="19">
        <v>0</v>
      </c>
      <c r="H33" s="332"/>
      <c r="I33" s="5" t="s">
        <v>1426</v>
      </c>
      <c r="J33" s="19">
        <v>0</v>
      </c>
      <c r="K33" s="31"/>
      <c r="L33" s="5" t="s">
        <v>1433</v>
      </c>
      <c r="M33" s="19">
        <v>8</v>
      </c>
      <c r="N33" s="332"/>
      <c r="O33" s="5" t="s">
        <v>1442</v>
      </c>
      <c r="P33" s="19">
        <v>6</v>
      </c>
      <c r="Q33" s="31"/>
      <c r="R33" s="5" t="s">
        <v>1446</v>
      </c>
      <c r="S33" s="19">
        <v>1</v>
      </c>
      <c r="T33" s="332"/>
      <c r="V33" s="5" t="s">
        <v>1462</v>
      </c>
      <c r="W33" s="19">
        <v>1</v>
      </c>
      <c r="X33" s="19">
        <v>14</v>
      </c>
      <c r="Y33" s="19">
        <v>0</v>
      </c>
      <c r="Z33" s="19">
        <v>1</v>
      </c>
      <c r="AB33" s="5" t="s">
        <v>1458</v>
      </c>
      <c r="AC33" s="19">
        <v>3</v>
      </c>
      <c r="AD33" s="19">
        <v>17</v>
      </c>
      <c r="AE33" s="19">
        <v>0</v>
      </c>
      <c r="AF33" s="19">
        <v>3</v>
      </c>
      <c r="AH33" s="5" t="s">
        <v>1463</v>
      </c>
      <c r="AI33" s="19">
        <v>1</v>
      </c>
      <c r="AJ33" s="19">
        <v>7</v>
      </c>
      <c r="AK33" s="19">
        <v>1</v>
      </c>
      <c r="AL33" s="19">
        <v>0</v>
      </c>
      <c r="AN33" s="5" t="s">
        <v>1464</v>
      </c>
      <c r="AO33" s="19">
        <v>1</v>
      </c>
      <c r="AP33" s="19">
        <v>0</v>
      </c>
      <c r="AQ33" s="19">
        <v>1</v>
      </c>
      <c r="AR33" s="19">
        <v>0</v>
      </c>
    </row>
    <row r="34" spans="1:45" s="5" customFormat="1" ht="11.25" x14ac:dyDescent="0.2">
      <c r="A34" s="19" t="s">
        <v>1342</v>
      </c>
      <c r="B34" s="331"/>
      <c r="C34" s="5" t="s">
        <v>1411</v>
      </c>
      <c r="D34" s="19">
        <v>7</v>
      </c>
      <c r="E34" s="31"/>
      <c r="F34" s="5" t="s">
        <v>1344</v>
      </c>
      <c r="G34" s="19">
        <v>8</v>
      </c>
      <c r="H34" s="332"/>
      <c r="I34" s="5" t="s">
        <v>1429</v>
      </c>
      <c r="J34" s="19">
        <v>0</v>
      </c>
      <c r="K34" s="31"/>
      <c r="L34" s="5" t="s">
        <v>1437</v>
      </c>
      <c r="M34" s="19">
        <v>8</v>
      </c>
      <c r="N34" s="332"/>
      <c r="O34" s="5" t="s">
        <v>1348</v>
      </c>
      <c r="P34" s="19">
        <v>4</v>
      </c>
      <c r="Q34" s="31"/>
      <c r="R34" s="5" t="s">
        <v>1451</v>
      </c>
      <c r="S34" s="19">
        <v>3</v>
      </c>
      <c r="T34" s="332"/>
      <c r="V34" s="5" t="s">
        <v>1465</v>
      </c>
      <c r="W34" s="19">
        <v>2</v>
      </c>
      <c r="X34" s="19">
        <v>28</v>
      </c>
      <c r="Y34" s="19">
        <v>0</v>
      </c>
      <c r="Z34" s="19">
        <v>2</v>
      </c>
      <c r="AB34" s="5" t="s">
        <v>1466</v>
      </c>
      <c r="AC34" s="19">
        <v>1</v>
      </c>
      <c r="AD34" s="19">
        <v>0</v>
      </c>
      <c r="AE34" s="19">
        <v>0</v>
      </c>
      <c r="AF34" s="19">
        <v>1</v>
      </c>
      <c r="AH34" s="5" t="s">
        <v>1467</v>
      </c>
      <c r="AI34" s="19">
        <v>1</v>
      </c>
      <c r="AJ34" s="19">
        <v>0</v>
      </c>
      <c r="AK34" s="19">
        <v>1</v>
      </c>
      <c r="AL34" s="19">
        <v>0</v>
      </c>
      <c r="AN34" s="5" t="s">
        <v>1468</v>
      </c>
      <c r="AO34" s="19">
        <v>1</v>
      </c>
      <c r="AP34" s="19">
        <v>6</v>
      </c>
      <c r="AQ34" s="19">
        <v>1</v>
      </c>
      <c r="AR34" s="19">
        <v>0</v>
      </c>
    </row>
    <row r="35" spans="1:45" s="5" customFormat="1" ht="11.25" x14ac:dyDescent="0.2">
      <c r="A35" s="19" t="s">
        <v>1350</v>
      </c>
      <c r="B35" s="331"/>
      <c r="C35" s="5" t="s">
        <v>1469</v>
      </c>
      <c r="D35" s="19">
        <v>0</v>
      </c>
      <c r="E35" s="31"/>
      <c r="F35" s="5" t="s">
        <v>1470</v>
      </c>
      <c r="G35" s="19">
        <v>0</v>
      </c>
      <c r="H35" s="332"/>
      <c r="I35" s="5" t="s">
        <v>1471</v>
      </c>
      <c r="J35" s="19">
        <v>9</v>
      </c>
      <c r="K35" s="31"/>
      <c r="L35" s="5" t="s">
        <v>1470</v>
      </c>
      <c r="M35" s="19">
        <v>8</v>
      </c>
      <c r="N35" s="332"/>
      <c r="O35" s="5" t="s">
        <v>1472</v>
      </c>
      <c r="P35" s="19">
        <v>0</v>
      </c>
      <c r="Q35" s="31"/>
      <c r="R35" s="5" t="s">
        <v>1473</v>
      </c>
      <c r="S35" s="19">
        <v>1</v>
      </c>
      <c r="T35" s="332"/>
      <c r="V35" s="5" t="s">
        <v>1474</v>
      </c>
      <c r="W35" s="19">
        <v>1</v>
      </c>
      <c r="X35" s="19">
        <v>10</v>
      </c>
      <c r="Y35" s="19">
        <v>1</v>
      </c>
      <c r="Z35" s="19">
        <v>0</v>
      </c>
      <c r="AA35" s="66"/>
      <c r="AB35" s="5" t="s">
        <v>1475</v>
      </c>
      <c r="AC35" s="19">
        <v>1</v>
      </c>
      <c r="AD35" s="19">
        <v>0</v>
      </c>
      <c r="AE35" s="19">
        <v>1</v>
      </c>
      <c r="AF35" s="19">
        <v>0</v>
      </c>
      <c r="AH35" s="5" t="s">
        <v>1476</v>
      </c>
      <c r="AI35" s="19">
        <v>1</v>
      </c>
      <c r="AJ35" s="19">
        <v>9</v>
      </c>
      <c r="AK35" s="19">
        <v>1</v>
      </c>
      <c r="AL35" s="19">
        <v>0</v>
      </c>
      <c r="AN35" s="5" t="s">
        <v>1477</v>
      </c>
      <c r="AO35" s="19">
        <v>1</v>
      </c>
      <c r="AP35" s="19">
        <v>8</v>
      </c>
      <c r="AQ35" s="19">
        <v>0</v>
      </c>
      <c r="AR35" s="19">
        <v>1</v>
      </c>
    </row>
    <row r="36" spans="1:45" s="5" customFormat="1" ht="11.25" x14ac:dyDescent="0.2">
      <c r="A36" s="19" t="s">
        <v>1358</v>
      </c>
      <c r="B36" s="331"/>
      <c r="C36" s="5" t="s">
        <v>1372</v>
      </c>
      <c r="D36" s="19">
        <v>7</v>
      </c>
      <c r="E36" s="31"/>
      <c r="F36" s="5" t="s">
        <v>1375</v>
      </c>
      <c r="G36" s="19">
        <v>9</v>
      </c>
      <c r="H36" s="332"/>
      <c r="I36" s="5" t="s">
        <v>1375</v>
      </c>
      <c r="J36" s="19">
        <v>10</v>
      </c>
      <c r="K36" s="31"/>
      <c r="L36" s="5" t="s">
        <v>1360</v>
      </c>
      <c r="M36" s="19">
        <v>9</v>
      </c>
      <c r="N36" s="332"/>
      <c r="O36" s="5" t="s">
        <v>1379</v>
      </c>
      <c r="P36" s="19">
        <v>9</v>
      </c>
      <c r="Q36" s="31"/>
      <c r="R36" s="5" t="s">
        <v>1384</v>
      </c>
      <c r="S36" s="19">
        <v>6</v>
      </c>
      <c r="T36" s="332"/>
      <c r="V36" s="5" t="s">
        <v>1478</v>
      </c>
      <c r="W36" s="19">
        <v>1</v>
      </c>
      <c r="X36" s="19">
        <v>10</v>
      </c>
      <c r="Y36" s="19">
        <v>0</v>
      </c>
      <c r="Z36" s="19">
        <v>1</v>
      </c>
      <c r="AB36" s="5" t="s">
        <v>1479</v>
      </c>
      <c r="AC36" s="19">
        <v>1</v>
      </c>
      <c r="AD36" s="19">
        <v>6</v>
      </c>
      <c r="AE36" s="19">
        <v>1</v>
      </c>
      <c r="AF36" s="19">
        <v>0</v>
      </c>
      <c r="AH36" s="5" t="s">
        <v>1480</v>
      </c>
      <c r="AI36" s="19">
        <v>1</v>
      </c>
      <c r="AJ36" s="19">
        <v>1</v>
      </c>
      <c r="AK36" s="19">
        <v>0</v>
      </c>
      <c r="AL36" s="19">
        <v>1</v>
      </c>
      <c r="AN36" s="5" t="s">
        <v>1481</v>
      </c>
      <c r="AO36" s="19">
        <v>1</v>
      </c>
      <c r="AP36" s="19">
        <v>4</v>
      </c>
      <c r="AQ36" s="19">
        <v>1</v>
      </c>
      <c r="AR36" s="19">
        <v>0</v>
      </c>
    </row>
    <row r="37" spans="1:45" s="66" customFormat="1" ht="11.25" x14ac:dyDescent="0.2">
      <c r="A37" s="19" t="s">
        <v>1361</v>
      </c>
      <c r="B37" s="331"/>
      <c r="C37" s="5" t="s">
        <v>1367</v>
      </c>
      <c r="D37" s="19">
        <v>0</v>
      </c>
      <c r="E37" s="31"/>
      <c r="F37" s="5" t="s">
        <v>1482</v>
      </c>
      <c r="G37" s="19">
        <v>0</v>
      </c>
      <c r="H37" s="332"/>
      <c r="I37" s="5" t="s">
        <v>1367</v>
      </c>
      <c r="J37" s="19">
        <v>8</v>
      </c>
      <c r="K37" s="31"/>
      <c r="L37" s="5" t="s">
        <v>1424</v>
      </c>
      <c r="M37" s="19">
        <v>2</v>
      </c>
      <c r="N37" s="332"/>
      <c r="O37" s="5" t="s">
        <v>1483</v>
      </c>
      <c r="P37" s="19">
        <v>2</v>
      </c>
      <c r="Q37" s="31"/>
      <c r="R37" s="5" t="s">
        <v>1484</v>
      </c>
      <c r="S37" s="19">
        <v>8</v>
      </c>
      <c r="T37" s="332"/>
      <c r="U37" s="5"/>
      <c r="V37" s="5" t="s">
        <v>1485</v>
      </c>
      <c r="W37" s="19">
        <v>1</v>
      </c>
      <c r="X37" s="19">
        <v>22</v>
      </c>
      <c r="Y37" s="19">
        <v>1</v>
      </c>
      <c r="Z37" s="19">
        <v>0</v>
      </c>
      <c r="AA37" s="5"/>
      <c r="AB37" s="72" t="s">
        <v>1486</v>
      </c>
      <c r="AC37" s="19">
        <v>1</v>
      </c>
      <c r="AD37" s="19">
        <v>4</v>
      </c>
      <c r="AE37" s="19">
        <v>0</v>
      </c>
      <c r="AF37" s="19">
        <v>1</v>
      </c>
      <c r="AG37" s="19"/>
      <c r="AH37" s="72" t="s">
        <v>1487</v>
      </c>
      <c r="AI37" s="19">
        <v>2</v>
      </c>
      <c r="AJ37" s="19">
        <v>8</v>
      </c>
      <c r="AK37" s="19">
        <v>0</v>
      </c>
      <c r="AL37" s="19">
        <v>2</v>
      </c>
      <c r="AM37" s="19"/>
      <c r="AN37" s="5" t="s">
        <v>1488</v>
      </c>
      <c r="AO37" s="19">
        <v>1</v>
      </c>
      <c r="AP37" s="19">
        <v>6</v>
      </c>
      <c r="AQ37" s="19">
        <v>0</v>
      </c>
      <c r="AR37" s="19">
        <v>1</v>
      </c>
      <c r="AS37" s="5"/>
    </row>
    <row r="38" spans="1:45" s="5" customFormat="1" ht="11.25" x14ac:dyDescent="0.2">
      <c r="A38" s="19"/>
      <c r="B38" s="331"/>
      <c r="D38" s="19"/>
      <c r="E38" s="31"/>
      <c r="G38" s="19"/>
      <c r="H38" s="332"/>
      <c r="J38" s="19"/>
      <c r="K38" s="31"/>
      <c r="M38" s="19"/>
      <c r="N38" s="332"/>
      <c r="P38" s="19"/>
      <c r="Q38" s="31"/>
      <c r="S38" s="19"/>
      <c r="T38" s="332"/>
      <c r="V38" s="5" t="s">
        <v>1489</v>
      </c>
      <c r="W38" s="19">
        <v>1</v>
      </c>
      <c r="X38" s="19">
        <v>11</v>
      </c>
      <c r="Y38" s="19">
        <v>1</v>
      </c>
      <c r="Z38" s="19">
        <v>0</v>
      </c>
      <c r="AB38" s="5" t="s">
        <v>1490</v>
      </c>
      <c r="AC38" s="19">
        <v>1</v>
      </c>
      <c r="AD38" s="19">
        <v>7</v>
      </c>
      <c r="AE38" s="19">
        <v>0</v>
      </c>
      <c r="AF38" s="19">
        <v>1</v>
      </c>
      <c r="AH38" s="5" t="s">
        <v>1491</v>
      </c>
      <c r="AI38" s="19">
        <v>1</v>
      </c>
      <c r="AJ38" s="19">
        <v>0</v>
      </c>
      <c r="AK38" s="19">
        <v>1</v>
      </c>
      <c r="AL38" s="19">
        <v>0</v>
      </c>
      <c r="AN38" s="5" t="s">
        <v>1492</v>
      </c>
      <c r="AO38" s="19">
        <v>1</v>
      </c>
      <c r="AP38" s="19">
        <v>5</v>
      </c>
      <c r="AQ38" s="19">
        <v>0</v>
      </c>
      <c r="AR38" s="19">
        <v>1</v>
      </c>
    </row>
    <row r="39" spans="1:45" s="5" customFormat="1" ht="11.25" x14ac:dyDescent="0.2">
      <c r="A39" s="19"/>
      <c r="B39" s="331"/>
      <c r="C39" s="73" t="s">
        <v>724</v>
      </c>
      <c r="D39" s="333">
        <f>SUM(D30:D38)</f>
        <v>22</v>
      </c>
      <c r="E39" s="31"/>
      <c r="F39" s="73" t="s">
        <v>724</v>
      </c>
      <c r="G39" s="333">
        <f>SUM(G30:G38)</f>
        <v>23</v>
      </c>
      <c r="H39" s="332"/>
      <c r="I39" s="73" t="s">
        <v>724</v>
      </c>
      <c r="J39" s="333">
        <f>SUM(J30:J38)</f>
        <v>46</v>
      </c>
      <c r="K39" s="31"/>
      <c r="L39" s="73" t="s">
        <v>724</v>
      </c>
      <c r="M39" s="333">
        <f>SUM(M30:M38)</f>
        <v>70</v>
      </c>
      <c r="N39" s="332"/>
      <c r="O39" s="73" t="s">
        <v>724</v>
      </c>
      <c r="P39" s="333">
        <f>SUM(P30:P38)</f>
        <v>22</v>
      </c>
      <c r="Q39" s="31"/>
      <c r="R39" s="73" t="s">
        <v>724</v>
      </c>
      <c r="S39" s="333">
        <f>SUM(S30:S38)</f>
        <v>25</v>
      </c>
      <c r="T39" s="332"/>
      <c r="V39" s="5" t="s">
        <v>1493</v>
      </c>
      <c r="W39" s="19">
        <v>4</v>
      </c>
      <c r="X39" s="19">
        <v>24</v>
      </c>
      <c r="Y39" s="19">
        <v>1</v>
      </c>
      <c r="Z39" s="19">
        <v>3</v>
      </c>
      <c r="AB39" s="5" t="s">
        <v>1494</v>
      </c>
      <c r="AC39" s="19">
        <v>1</v>
      </c>
      <c r="AD39" s="19">
        <v>18</v>
      </c>
      <c r="AE39" s="19">
        <v>1</v>
      </c>
      <c r="AF39" s="19">
        <v>0</v>
      </c>
      <c r="AH39" s="5" t="s">
        <v>1495</v>
      </c>
      <c r="AI39" s="19">
        <v>1</v>
      </c>
      <c r="AJ39" s="19">
        <v>1</v>
      </c>
      <c r="AK39" s="19">
        <v>0</v>
      </c>
      <c r="AL39" s="19">
        <v>1</v>
      </c>
      <c r="AN39" s="5" t="s">
        <v>1496</v>
      </c>
      <c r="AO39" s="19">
        <v>1</v>
      </c>
      <c r="AP39" s="19">
        <v>4</v>
      </c>
      <c r="AQ39" s="19">
        <v>0</v>
      </c>
      <c r="AR39" s="19">
        <v>1</v>
      </c>
    </row>
    <row r="40" spans="1:45" s="5" customFormat="1" ht="11.25" x14ac:dyDescent="0.2">
      <c r="A40" s="19"/>
      <c r="B40" s="331"/>
      <c r="C40" s="328" t="s">
        <v>170</v>
      </c>
      <c r="D40" s="334"/>
      <c r="E40" s="332"/>
      <c r="F40" s="332"/>
      <c r="G40" s="334"/>
      <c r="H40" s="332"/>
      <c r="I40" s="328" t="s">
        <v>204</v>
      </c>
      <c r="J40" s="334"/>
      <c r="K40" s="332"/>
      <c r="L40" s="332"/>
      <c r="M40" s="334"/>
      <c r="N40" s="332"/>
      <c r="O40" s="328" t="s">
        <v>205</v>
      </c>
      <c r="P40" s="334"/>
      <c r="Q40" s="332"/>
      <c r="R40" s="332"/>
      <c r="S40" s="334"/>
      <c r="T40" s="332"/>
      <c r="V40" s="5" t="s">
        <v>1497</v>
      </c>
      <c r="W40" s="19">
        <v>1</v>
      </c>
      <c r="X40" s="19">
        <v>0</v>
      </c>
      <c r="Y40" s="19">
        <v>1</v>
      </c>
      <c r="Z40" s="19">
        <v>0</v>
      </c>
      <c r="AB40" s="5" t="s">
        <v>1498</v>
      </c>
      <c r="AC40" s="19">
        <v>1</v>
      </c>
      <c r="AD40" s="19">
        <v>0</v>
      </c>
      <c r="AE40" s="19">
        <v>1</v>
      </c>
      <c r="AF40" s="19">
        <v>0</v>
      </c>
      <c r="AH40" s="5" t="s">
        <v>1499</v>
      </c>
      <c r="AI40" s="19">
        <v>1</v>
      </c>
      <c r="AJ40" s="19">
        <v>0</v>
      </c>
      <c r="AK40" s="19">
        <v>1</v>
      </c>
      <c r="AL40" s="19">
        <v>0</v>
      </c>
      <c r="AN40" s="5" t="s">
        <v>1500</v>
      </c>
      <c r="AO40" s="19">
        <v>1</v>
      </c>
      <c r="AP40" s="19">
        <v>8</v>
      </c>
      <c r="AQ40" s="19">
        <v>0</v>
      </c>
      <c r="AR40" s="19">
        <v>1</v>
      </c>
      <c r="AS40" s="19"/>
    </row>
    <row r="41" spans="1:45" s="5" customFormat="1" ht="11.25" x14ac:dyDescent="0.2">
      <c r="A41" s="19"/>
      <c r="B41" s="331"/>
      <c r="C41" s="5" t="s">
        <v>1501</v>
      </c>
      <c r="D41" s="19"/>
      <c r="E41" s="31"/>
      <c r="F41" s="5" t="s">
        <v>1502</v>
      </c>
      <c r="G41" s="19"/>
      <c r="H41" s="332"/>
      <c r="I41" s="5" t="s">
        <v>1502</v>
      </c>
      <c r="J41" s="19"/>
      <c r="K41" s="31"/>
      <c r="L41" s="5" t="s">
        <v>202</v>
      </c>
      <c r="M41" s="19"/>
      <c r="N41" s="332"/>
      <c r="O41" s="5" t="s">
        <v>1503</v>
      </c>
      <c r="P41" s="19"/>
      <c r="Q41" s="31"/>
      <c r="R41" s="5" t="s">
        <v>161</v>
      </c>
      <c r="S41" s="19"/>
      <c r="T41" s="332"/>
      <c r="V41" s="5" t="s">
        <v>1504</v>
      </c>
      <c r="W41" s="19">
        <v>2</v>
      </c>
      <c r="X41" s="19">
        <v>28</v>
      </c>
      <c r="Y41" s="19">
        <v>1</v>
      </c>
      <c r="Z41" s="19">
        <v>1</v>
      </c>
      <c r="AB41" s="5" t="s">
        <v>1505</v>
      </c>
      <c r="AC41" s="19">
        <v>3</v>
      </c>
      <c r="AD41" s="19">
        <v>12</v>
      </c>
      <c r="AE41" s="19">
        <v>1</v>
      </c>
      <c r="AF41" s="19">
        <v>2</v>
      </c>
      <c r="AH41" s="2" t="s">
        <v>1506</v>
      </c>
      <c r="AI41" s="19">
        <v>3</v>
      </c>
      <c r="AJ41" s="19">
        <v>1</v>
      </c>
      <c r="AK41" s="19">
        <v>3</v>
      </c>
      <c r="AL41" s="19">
        <v>0</v>
      </c>
      <c r="AN41" s="5" t="s">
        <v>1507</v>
      </c>
      <c r="AO41" s="19">
        <v>1</v>
      </c>
      <c r="AP41" s="19">
        <v>8</v>
      </c>
      <c r="AQ41" s="19">
        <v>1</v>
      </c>
      <c r="AR41" s="19">
        <v>0</v>
      </c>
    </row>
    <row r="42" spans="1:45" s="5" customFormat="1" ht="11.25" x14ac:dyDescent="0.2">
      <c r="A42" s="19"/>
      <c r="B42" s="331"/>
      <c r="D42" s="19"/>
      <c r="E42" s="31"/>
      <c r="G42" s="19"/>
      <c r="H42" s="332"/>
      <c r="J42" s="19"/>
      <c r="K42" s="31"/>
      <c r="M42" s="19"/>
      <c r="N42" s="332"/>
      <c r="P42" s="19"/>
      <c r="Q42" s="31"/>
      <c r="S42" s="19"/>
      <c r="T42" s="332"/>
      <c r="V42" s="5" t="s">
        <v>1508</v>
      </c>
      <c r="W42" s="19">
        <v>1</v>
      </c>
      <c r="X42" s="19">
        <v>11</v>
      </c>
      <c r="Y42" s="19">
        <v>0</v>
      </c>
      <c r="Z42" s="19">
        <v>1</v>
      </c>
      <c r="AB42" s="5" t="s">
        <v>1509</v>
      </c>
      <c r="AC42" s="19">
        <v>1</v>
      </c>
      <c r="AD42" s="19">
        <v>0</v>
      </c>
      <c r="AE42" s="19">
        <v>0</v>
      </c>
      <c r="AF42" s="19">
        <v>1</v>
      </c>
      <c r="AH42" s="5" t="s">
        <v>1510</v>
      </c>
      <c r="AI42" s="19">
        <v>1</v>
      </c>
      <c r="AJ42" s="19">
        <v>0</v>
      </c>
      <c r="AK42" s="19">
        <v>0</v>
      </c>
      <c r="AL42" s="19">
        <v>1</v>
      </c>
      <c r="AN42" s="5" t="s">
        <v>1511</v>
      </c>
      <c r="AO42" s="19">
        <v>3</v>
      </c>
      <c r="AP42" s="19">
        <v>29</v>
      </c>
      <c r="AQ42" s="19">
        <v>2</v>
      </c>
      <c r="AR42" s="19">
        <v>1</v>
      </c>
    </row>
    <row r="43" spans="1:45" s="5" customFormat="1" ht="11.25" x14ac:dyDescent="0.2">
      <c r="A43" s="19" t="s">
        <v>1319</v>
      </c>
      <c r="B43" s="331"/>
      <c r="C43" s="5" t="s">
        <v>1389</v>
      </c>
      <c r="D43" s="19">
        <v>15</v>
      </c>
      <c r="E43" s="31"/>
      <c r="F43" s="5" t="s">
        <v>1397</v>
      </c>
      <c r="G43" s="19">
        <v>18</v>
      </c>
      <c r="H43" s="332"/>
      <c r="I43" s="5" t="s">
        <v>1359</v>
      </c>
      <c r="J43" s="19">
        <v>12</v>
      </c>
      <c r="K43" s="31"/>
      <c r="L43" s="5" t="s">
        <v>1404</v>
      </c>
      <c r="M43" s="19">
        <v>0</v>
      </c>
      <c r="N43" s="332"/>
      <c r="O43" s="5" t="s">
        <v>1409</v>
      </c>
      <c r="P43" s="19">
        <v>3</v>
      </c>
      <c r="Q43" s="31"/>
      <c r="R43" s="5" t="s">
        <v>1412</v>
      </c>
      <c r="S43" s="19">
        <v>6</v>
      </c>
      <c r="T43" s="332"/>
      <c r="V43" s="5" t="s">
        <v>1512</v>
      </c>
      <c r="W43" s="19">
        <v>1</v>
      </c>
      <c r="X43" s="19">
        <v>15</v>
      </c>
      <c r="Y43" s="19">
        <v>0</v>
      </c>
      <c r="Z43" s="19">
        <v>1</v>
      </c>
      <c r="AB43" s="5" t="s">
        <v>1513</v>
      </c>
      <c r="AC43" s="19">
        <v>2</v>
      </c>
      <c r="AD43" s="19">
        <v>21</v>
      </c>
      <c r="AE43" s="19">
        <v>1</v>
      </c>
      <c r="AF43" s="19">
        <v>1</v>
      </c>
      <c r="AH43" s="5" t="s">
        <v>1514</v>
      </c>
      <c r="AI43" s="19">
        <v>5</v>
      </c>
      <c r="AJ43" s="19">
        <v>41</v>
      </c>
      <c r="AK43" s="19">
        <v>3</v>
      </c>
      <c r="AL43" s="19">
        <v>2</v>
      </c>
      <c r="AN43" s="5" t="s">
        <v>1515</v>
      </c>
      <c r="AO43" s="19">
        <v>1</v>
      </c>
      <c r="AP43" s="19">
        <v>8</v>
      </c>
      <c r="AQ43" s="19">
        <v>0</v>
      </c>
      <c r="AR43" s="19">
        <v>1</v>
      </c>
    </row>
    <row r="44" spans="1:45" s="5" customFormat="1" ht="11.25" x14ac:dyDescent="0.2">
      <c r="A44" s="19" t="s">
        <v>1328</v>
      </c>
      <c r="B44" s="331"/>
      <c r="C44" s="5" t="s">
        <v>1458</v>
      </c>
      <c r="D44" s="19">
        <v>8</v>
      </c>
      <c r="E44" s="31"/>
      <c r="F44" s="5" t="s">
        <v>1386</v>
      </c>
      <c r="G44" s="19">
        <v>25</v>
      </c>
      <c r="H44" s="332"/>
      <c r="I44" s="5" t="s">
        <v>1386</v>
      </c>
      <c r="J44" s="19">
        <v>12</v>
      </c>
      <c r="K44" s="31"/>
      <c r="L44" s="5" t="s">
        <v>1486</v>
      </c>
      <c r="M44" s="19">
        <v>4</v>
      </c>
      <c r="N44" s="332"/>
      <c r="O44" s="5" t="s">
        <v>1458</v>
      </c>
      <c r="P44" s="19">
        <v>9</v>
      </c>
      <c r="Q44" s="31"/>
      <c r="R44" s="5" t="s">
        <v>1494</v>
      </c>
      <c r="S44" s="19">
        <v>18</v>
      </c>
      <c r="T44" s="332"/>
      <c r="V44" s="5" t="s">
        <v>1516</v>
      </c>
      <c r="W44" s="19">
        <v>1</v>
      </c>
      <c r="X44" s="19">
        <v>21</v>
      </c>
      <c r="Y44" s="19">
        <v>1</v>
      </c>
      <c r="Z44" s="19">
        <v>0</v>
      </c>
      <c r="AB44" s="5" t="s">
        <v>1517</v>
      </c>
      <c r="AC44" s="19">
        <v>2</v>
      </c>
      <c r="AD44" s="19">
        <v>3</v>
      </c>
      <c r="AE44" s="19">
        <v>2</v>
      </c>
      <c r="AF44" s="19">
        <v>0</v>
      </c>
      <c r="AH44" s="5" t="s">
        <v>1518</v>
      </c>
      <c r="AI44" s="19">
        <v>1</v>
      </c>
      <c r="AJ44" s="19">
        <v>0</v>
      </c>
      <c r="AK44" s="19">
        <v>0</v>
      </c>
      <c r="AL44" s="19">
        <v>1</v>
      </c>
      <c r="AN44" s="5" t="s">
        <v>1964</v>
      </c>
      <c r="AO44" s="19">
        <v>1</v>
      </c>
      <c r="AP44" s="19">
        <v>5</v>
      </c>
      <c r="AQ44" s="19">
        <v>1</v>
      </c>
      <c r="AR44" s="19">
        <v>0</v>
      </c>
    </row>
    <row r="45" spans="1:45" s="5" customFormat="1" ht="11.25" x14ac:dyDescent="0.2">
      <c r="A45" s="19" t="s">
        <v>1328</v>
      </c>
      <c r="B45" s="331"/>
      <c r="C45" s="5" t="s">
        <v>1466</v>
      </c>
      <c r="D45" s="19">
        <v>0</v>
      </c>
      <c r="E45" s="31"/>
      <c r="F45" s="5" t="s">
        <v>1475</v>
      </c>
      <c r="G45" s="19">
        <v>0</v>
      </c>
      <c r="H45" s="332"/>
      <c r="I45" s="5" t="s">
        <v>1479</v>
      </c>
      <c r="J45" s="19">
        <v>6</v>
      </c>
      <c r="K45" s="31"/>
      <c r="L45" s="5" t="s">
        <v>1450</v>
      </c>
      <c r="M45" s="19">
        <v>1</v>
      </c>
      <c r="N45" s="332"/>
      <c r="O45" s="5" t="s">
        <v>1490</v>
      </c>
      <c r="P45" s="19">
        <v>7</v>
      </c>
      <c r="Q45" s="31"/>
      <c r="R45" s="5" t="s">
        <v>1498</v>
      </c>
      <c r="S45" s="19">
        <v>0</v>
      </c>
      <c r="T45" s="332"/>
      <c r="V45" s="5" t="s">
        <v>1519</v>
      </c>
      <c r="W45" s="19">
        <v>1</v>
      </c>
      <c r="X45" s="19">
        <v>6</v>
      </c>
      <c r="Y45" s="19">
        <v>1</v>
      </c>
      <c r="Z45" s="19">
        <v>0</v>
      </c>
      <c r="AB45" s="5" t="s">
        <v>1520</v>
      </c>
      <c r="AC45" s="19">
        <v>1</v>
      </c>
      <c r="AD45" s="19">
        <v>0</v>
      </c>
      <c r="AE45" s="19">
        <v>0</v>
      </c>
      <c r="AF45" s="19">
        <v>1</v>
      </c>
      <c r="AH45" s="5" t="s">
        <v>1521</v>
      </c>
      <c r="AI45" s="19">
        <v>1</v>
      </c>
      <c r="AJ45" s="19">
        <v>0</v>
      </c>
      <c r="AK45" s="19">
        <v>0</v>
      </c>
      <c r="AL45" s="19">
        <v>1</v>
      </c>
      <c r="AN45" s="5" t="s">
        <v>1968</v>
      </c>
      <c r="AO45" s="19">
        <v>1</v>
      </c>
      <c r="AP45" s="19">
        <v>8</v>
      </c>
      <c r="AQ45" s="19">
        <v>0</v>
      </c>
      <c r="AR45" s="19">
        <v>1</v>
      </c>
    </row>
    <row r="46" spans="1:45" s="5" customFormat="1" ht="11.25" x14ac:dyDescent="0.2">
      <c r="A46" s="19" t="s">
        <v>1342</v>
      </c>
      <c r="B46" s="331"/>
      <c r="C46" s="5" t="s">
        <v>1456</v>
      </c>
      <c r="D46" s="19">
        <v>3</v>
      </c>
      <c r="E46" s="31"/>
      <c r="F46" s="5" t="s">
        <v>1463</v>
      </c>
      <c r="G46" s="19">
        <v>7</v>
      </c>
      <c r="H46" s="332"/>
      <c r="I46" s="5" t="s">
        <v>1411</v>
      </c>
      <c r="J46" s="19">
        <v>0</v>
      </c>
      <c r="K46" s="31"/>
      <c r="L46" s="5" t="s">
        <v>1480</v>
      </c>
      <c r="M46" s="19">
        <v>1</v>
      </c>
      <c r="N46" s="332"/>
      <c r="O46" s="5" t="s">
        <v>1446</v>
      </c>
      <c r="P46" s="19">
        <v>0</v>
      </c>
      <c r="Q46" s="31"/>
      <c r="R46" s="5" t="s">
        <v>1433</v>
      </c>
      <c r="S46" s="19">
        <v>0</v>
      </c>
      <c r="T46" s="332"/>
      <c r="V46" s="5" t="s">
        <v>1955</v>
      </c>
      <c r="W46" s="19">
        <v>1</v>
      </c>
      <c r="X46" s="19">
        <v>14</v>
      </c>
      <c r="Y46" s="19">
        <v>1</v>
      </c>
      <c r="Z46" s="19">
        <v>0</v>
      </c>
      <c r="AB46" s="5" t="s">
        <v>1523</v>
      </c>
      <c r="AC46" s="19">
        <v>1</v>
      </c>
      <c r="AD46" s="19">
        <v>10</v>
      </c>
      <c r="AE46" s="19">
        <v>0</v>
      </c>
      <c r="AF46" s="19">
        <v>1</v>
      </c>
      <c r="AH46" s="5" t="s">
        <v>1524</v>
      </c>
      <c r="AI46" s="19">
        <v>1</v>
      </c>
      <c r="AJ46" s="19">
        <v>3</v>
      </c>
      <c r="AK46" s="19">
        <v>0</v>
      </c>
      <c r="AL46" s="19">
        <v>1</v>
      </c>
      <c r="AN46" s="5" t="s">
        <v>1987</v>
      </c>
      <c r="AO46" s="19">
        <v>1</v>
      </c>
      <c r="AP46" s="19">
        <v>9</v>
      </c>
      <c r="AQ46" s="19">
        <v>0</v>
      </c>
      <c r="AR46" s="19">
        <v>1</v>
      </c>
    </row>
    <row r="47" spans="1:45" s="5" customFormat="1" ht="11.25" x14ac:dyDescent="0.2">
      <c r="A47" s="19" t="s">
        <v>1342</v>
      </c>
      <c r="B47" s="331"/>
      <c r="C47" s="5" t="s">
        <v>1460</v>
      </c>
      <c r="D47" s="19">
        <v>0</v>
      </c>
      <c r="E47" s="31"/>
      <c r="F47" s="5" t="s">
        <v>1467</v>
      </c>
      <c r="G47" s="19">
        <v>0</v>
      </c>
      <c r="H47" s="332"/>
      <c r="I47" s="5" t="s">
        <v>1476</v>
      </c>
      <c r="J47" s="19">
        <v>9</v>
      </c>
      <c r="K47" s="31"/>
      <c r="L47" s="5" t="s">
        <v>1437</v>
      </c>
      <c r="M47" s="19">
        <v>0</v>
      </c>
      <c r="N47" s="332"/>
      <c r="O47" s="5" t="s">
        <v>1487</v>
      </c>
      <c r="P47" s="19">
        <v>0</v>
      </c>
      <c r="Q47" s="31"/>
      <c r="R47" s="5" t="s">
        <v>1491</v>
      </c>
      <c r="S47" s="19">
        <v>0</v>
      </c>
      <c r="T47" s="332"/>
      <c r="V47" s="5" t="s">
        <v>1983</v>
      </c>
      <c r="W47" s="19">
        <v>1</v>
      </c>
      <c r="X47" s="19">
        <v>11</v>
      </c>
      <c r="Y47" s="19">
        <v>0</v>
      </c>
      <c r="Z47" s="19">
        <v>1</v>
      </c>
      <c r="AB47" s="5" t="s">
        <v>1526</v>
      </c>
      <c r="AC47" s="19">
        <v>1</v>
      </c>
      <c r="AD47" s="19">
        <v>1</v>
      </c>
      <c r="AE47" s="19">
        <v>1</v>
      </c>
      <c r="AF47" s="19">
        <v>0</v>
      </c>
      <c r="AH47" s="5" t="s">
        <v>1527</v>
      </c>
      <c r="AI47" s="19">
        <v>1</v>
      </c>
      <c r="AJ47" s="19">
        <v>1</v>
      </c>
      <c r="AK47" s="19">
        <v>1</v>
      </c>
      <c r="AL47" s="19">
        <v>0</v>
      </c>
      <c r="AN47" s="5" t="s">
        <v>2061</v>
      </c>
      <c r="AO47" s="19">
        <v>1</v>
      </c>
      <c r="AP47" s="19">
        <v>1</v>
      </c>
      <c r="AQ47" s="19">
        <v>1</v>
      </c>
      <c r="AR47" s="19">
        <v>0</v>
      </c>
    </row>
    <row r="48" spans="1:45" s="66" customFormat="1" ht="11.25" x14ac:dyDescent="0.2">
      <c r="A48" s="19" t="s">
        <v>1350</v>
      </c>
      <c r="B48" s="331"/>
      <c r="C48" s="5" t="s">
        <v>1528</v>
      </c>
      <c r="D48" s="19">
        <v>6</v>
      </c>
      <c r="E48" s="31"/>
      <c r="F48" s="5" t="s">
        <v>1470</v>
      </c>
      <c r="G48" s="19">
        <v>8</v>
      </c>
      <c r="H48" s="332"/>
      <c r="I48" s="5" t="s">
        <v>1529</v>
      </c>
      <c r="J48" s="19">
        <v>0</v>
      </c>
      <c r="K48" s="31"/>
      <c r="L48" s="5" t="s">
        <v>1530</v>
      </c>
      <c r="M48" s="19">
        <v>0</v>
      </c>
      <c r="N48" s="332"/>
      <c r="O48" s="5" t="s">
        <v>1470</v>
      </c>
      <c r="P48" s="19">
        <v>0</v>
      </c>
      <c r="Q48" s="31"/>
      <c r="R48" s="5" t="s">
        <v>1531</v>
      </c>
      <c r="S48" s="19">
        <v>6</v>
      </c>
      <c r="T48" s="332"/>
      <c r="U48" s="5"/>
      <c r="V48" s="5" t="s">
        <v>1990</v>
      </c>
      <c r="W48" s="19">
        <v>1</v>
      </c>
      <c r="X48" s="19">
        <v>13</v>
      </c>
      <c r="Y48" s="19">
        <v>1</v>
      </c>
      <c r="Z48" s="19">
        <v>0</v>
      </c>
      <c r="AB48" s="72" t="s">
        <v>1532</v>
      </c>
      <c r="AC48" s="19">
        <v>1</v>
      </c>
      <c r="AD48" s="19">
        <v>25</v>
      </c>
      <c r="AE48" s="19">
        <v>1</v>
      </c>
      <c r="AF48" s="19">
        <v>0</v>
      </c>
      <c r="AG48" s="19"/>
      <c r="AH48" s="72" t="s">
        <v>1533</v>
      </c>
      <c r="AI48" s="19">
        <v>1</v>
      </c>
      <c r="AJ48" s="19">
        <v>0</v>
      </c>
      <c r="AK48" s="19">
        <v>0</v>
      </c>
      <c r="AL48" s="19">
        <v>1</v>
      </c>
      <c r="AM48" s="19"/>
      <c r="AN48" s="5"/>
      <c r="AO48" s="5"/>
      <c r="AP48" s="5"/>
      <c r="AQ48" s="5"/>
      <c r="AR48" s="5"/>
      <c r="AS48" s="5"/>
    </row>
    <row r="49" spans="1:45" s="5" customFormat="1" ht="11.25" x14ac:dyDescent="0.2">
      <c r="A49" s="19" t="s">
        <v>1358</v>
      </c>
      <c r="B49" s="331"/>
      <c r="C49" s="5" t="s">
        <v>1388</v>
      </c>
      <c r="D49" s="19">
        <v>6</v>
      </c>
      <c r="E49" s="31"/>
      <c r="F49" s="5" t="s">
        <v>1379</v>
      </c>
      <c r="G49" s="19">
        <v>1</v>
      </c>
      <c r="H49" s="332"/>
      <c r="I49" s="5" t="s">
        <v>1369</v>
      </c>
      <c r="J49" s="19">
        <v>6</v>
      </c>
      <c r="K49" s="31"/>
      <c r="L49" s="5" t="s">
        <v>1392</v>
      </c>
      <c r="M49" s="19">
        <v>4</v>
      </c>
      <c r="N49" s="332"/>
      <c r="O49" s="5" t="s">
        <v>1372</v>
      </c>
      <c r="P49" s="19">
        <v>5</v>
      </c>
      <c r="Q49" s="31"/>
      <c r="R49" s="5" t="s">
        <v>1399</v>
      </c>
      <c r="S49" s="19">
        <v>6</v>
      </c>
      <c r="T49" s="332"/>
      <c r="V49" s="5" t="s">
        <v>2062</v>
      </c>
      <c r="W49" s="19">
        <v>1</v>
      </c>
      <c r="X49" s="19">
        <v>8</v>
      </c>
      <c r="Y49" s="19">
        <v>0</v>
      </c>
      <c r="Z49" s="19">
        <v>1</v>
      </c>
      <c r="AB49" s="5" t="s">
        <v>1534</v>
      </c>
      <c r="AC49" s="19">
        <v>1</v>
      </c>
      <c r="AD49" s="19">
        <v>0</v>
      </c>
      <c r="AE49" s="19">
        <v>0</v>
      </c>
      <c r="AF49" s="19">
        <v>1</v>
      </c>
      <c r="AH49" s="5" t="s">
        <v>1535</v>
      </c>
      <c r="AI49" s="19">
        <v>1</v>
      </c>
      <c r="AJ49" s="19">
        <v>2</v>
      </c>
      <c r="AK49" s="19">
        <v>0</v>
      </c>
      <c r="AL49" s="19">
        <v>1</v>
      </c>
      <c r="AN49" s="240" t="s">
        <v>1522</v>
      </c>
      <c r="AO49" s="66" t="s">
        <v>1309</v>
      </c>
      <c r="AP49" s="66" t="s">
        <v>1310</v>
      </c>
      <c r="AQ49" s="66" t="s">
        <v>718</v>
      </c>
      <c r="AR49" s="66" t="s">
        <v>719</v>
      </c>
    </row>
    <row r="50" spans="1:45" s="5" customFormat="1" ht="11.25" x14ac:dyDescent="0.2">
      <c r="A50" s="19" t="s">
        <v>1361</v>
      </c>
      <c r="B50" s="331"/>
      <c r="C50" s="5" t="s">
        <v>1536</v>
      </c>
      <c r="D50" s="19">
        <v>7</v>
      </c>
      <c r="E50" s="31"/>
      <c r="F50" s="5" t="s">
        <v>1537</v>
      </c>
      <c r="G50" s="19">
        <v>1</v>
      </c>
      <c r="H50" s="332"/>
      <c r="I50" s="5" t="s">
        <v>1536</v>
      </c>
      <c r="J50" s="19">
        <v>1</v>
      </c>
      <c r="K50" s="31"/>
      <c r="L50" s="5" t="s">
        <v>1362</v>
      </c>
      <c r="M50" s="19">
        <v>8</v>
      </c>
      <c r="N50" s="332"/>
      <c r="O50" s="5" t="s">
        <v>1538</v>
      </c>
      <c r="P50" s="19">
        <v>1</v>
      </c>
      <c r="Q50" s="31"/>
      <c r="R50" s="5" t="s">
        <v>1539</v>
      </c>
      <c r="S50" s="19">
        <v>0</v>
      </c>
      <c r="T50" s="332"/>
      <c r="V50" s="5" t="s">
        <v>2056</v>
      </c>
      <c r="W50" s="19">
        <v>1</v>
      </c>
      <c r="X50" s="19">
        <v>22</v>
      </c>
      <c r="Y50" s="19">
        <v>1</v>
      </c>
      <c r="Z50" s="19">
        <v>0</v>
      </c>
      <c r="AB50" s="5" t="s">
        <v>1540</v>
      </c>
      <c r="AC50" s="19">
        <v>1</v>
      </c>
      <c r="AD50" s="19">
        <v>7</v>
      </c>
      <c r="AE50" s="19">
        <v>0</v>
      </c>
      <c r="AF50" s="19">
        <v>1</v>
      </c>
      <c r="AH50" s="5" t="s">
        <v>1541</v>
      </c>
      <c r="AI50" s="19">
        <v>1</v>
      </c>
      <c r="AJ50" s="19">
        <v>7</v>
      </c>
      <c r="AK50" s="19">
        <v>1</v>
      </c>
      <c r="AL50" s="19">
        <v>0</v>
      </c>
      <c r="AO50" s="19"/>
      <c r="AP50" s="19"/>
      <c r="AQ50" s="19"/>
      <c r="AR50" s="19"/>
    </row>
    <row r="51" spans="1:45" s="5" customFormat="1" ht="11.25" x14ac:dyDescent="0.2">
      <c r="A51" s="19"/>
      <c r="B51" s="331"/>
      <c r="D51" s="19"/>
      <c r="E51" s="31"/>
      <c r="G51" s="19"/>
      <c r="H51" s="332"/>
      <c r="J51" s="19"/>
      <c r="K51" s="31"/>
      <c r="M51" s="19"/>
      <c r="N51" s="332"/>
      <c r="P51" s="19"/>
      <c r="Q51" s="31"/>
      <c r="S51" s="19"/>
      <c r="T51" s="332"/>
      <c r="AB51" s="5" t="s">
        <v>1542</v>
      </c>
      <c r="AC51" s="19">
        <v>1</v>
      </c>
      <c r="AD51" s="19">
        <v>3</v>
      </c>
      <c r="AE51" s="19">
        <v>1</v>
      </c>
      <c r="AF51" s="19">
        <v>0</v>
      </c>
      <c r="AH51" s="5" t="s">
        <v>1543</v>
      </c>
      <c r="AI51" s="19">
        <v>2</v>
      </c>
      <c r="AJ51" s="19">
        <v>10</v>
      </c>
      <c r="AK51" s="19">
        <v>1</v>
      </c>
      <c r="AL51" s="19">
        <v>1</v>
      </c>
      <c r="AN51" s="5" t="s">
        <v>1362</v>
      </c>
      <c r="AO51" s="19">
        <v>3</v>
      </c>
      <c r="AP51" s="19">
        <v>14</v>
      </c>
      <c r="AQ51" s="19">
        <v>1</v>
      </c>
      <c r="AR51" s="19">
        <v>2</v>
      </c>
    </row>
    <row r="52" spans="1:45" s="5" customFormat="1" ht="11.25" x14ac:dyDescent="0.2">
      <c r="A52" s="19"/>
      <c r="B52" s="331"/>
      <c r="C52" s="73" t="s">
        <v>724</v>
      </c>
      <c r="D52" s="333">
        <f>SUM(D43:D51)</f>
        <v>45</v>
      </c>
      <c r="E52" s="31"/>
      <c r="F52" s="73" t="s">
        <v>724</v>
      </c>
      <c r="G52" s="333">
        <f>SUM(G43:G51)</f>
        <v>60</v>
      </c>
      <c r="H52" s="332"/>
      <c r="I52" s="73" t="s">
        <v>724</v>
      </c>
      <c r="J52" s="333">
        <f>SUM(J43:J51)</f>
        <v>46</v>
      </c>
      <c r="K52" s="31"/>
      <c r="L52" s="73" t="s">
        <v>724</v>
      </c>
      <c r="M52" s="333">
        <f>SUM(M43:M51)</f>
        <v>18</v>
      </c>
      <c r="N52" s="332"/>
      <c r="O52" s="73" t="s">
        <v>724</v>
      </c>
      <c r="P52" s="333">
        <f>SUM(P43:P51)</f>
        <v>25</v>
      </c>
      <c r="Q52" s="31"/>
      <c r="R52" s="73" t="s">
        <v>724</v>
      </c>
      <c r="S52" s="333">
        <f>SUM(S43:S51)</f>
        <v>36</v>
      </c>
      <c r="T52" s="332"/>
      <c r="V52" s="240" t="s">
        <v>1525</v>
      </c>
      <c r="W52" s="66" t="s">
        <v>1309</v>
      </c>
      <c r="X52" s="66" t="s">
        <v>1310</v>
      </c>
      <c r="Y52" s="66" t="s">
        <v>718</v>
      </c>
      <c r="Z52" s="66" t="s">
        <v>719</v>
      </c>
      <c r="AB52" s="5" t="s">
        <v>1544</v>
      </c>
      <c r="AC52" s="19">
        <v>2</v>
      </c>
      <c r="AD52" s="19">
        <v>29</v>
      </c>
      <c r="AE52" s="19">
        <v>1</v>
      </c>
      <c r="AF52" s="19">
        <v>1</v>
      </c>
      <c r="AH52" s="5" t="s">
        <v>1545</v>
      </c>
      <c r="AI52" s="19">
        <v>1</v>
      </c>
      <c r="AJ52" s="19">
        <v>8</v>
      </c>
      <c r="AK52" s="19">
        <v>0</v>
      </c>
      <c r="AL52" s="19">
        <v>1</v>
      </c>
      <c r="AN52" s="5" t="s">
        <v>1363</v>
      </c>
      <c r="AO52" s="19">
        <v>5</v>
      </c>
      <c r="AP52" s="19">
        <v>8</v>
      </c>
      <c r="AQ52" s="19">
        <v>4</v>
      </c>
      <c r="AR52" s="19">
        <v>1</v>
      </c>
      <c r="AS52" s="19"/>
    </row>
    <row r="53" spans="1:45" s="5" customFormat="1" ht="11.25" x14ac:dyDescent="0.2">
      <c r="A53" s="19"/>
      <c r="B53" s="331"/>
      <c r="C53" s="328" t="s">
        <v>206</v>
      </c>
      <c r="D53" s="334"/>
      <c r="E53" s="332"/>
      <c r="F53" s="332"/>
      <c r="G53" s="334"/>
      <c r="H53" s="332"/>
      <c r="I53" s="328" t="s">
        <v>207</v>
      </c>
      <c r="J53" s="334"/>
      <c r="K53" s="332"/>
      <c r="L53" s="332"/>
      <c r="M53" s="334"/>
      <c r="N53" s="332"/>
      <c r="O53" s="328" t="s">
        <v>208</v>
      </c>
      <c r="P53" s="334"/>
      <c r="Q53" s="332"/>
      <c r="R53" s="332"/>
      <c r="S53" s="334"/>
      <c r="T53" s="332"/>
      <c r="W53" s="19"/>
      <c r="X53" s="19"/>
      <c r="Y53" s="19"/>
      <c r="Z53" s="19"/>
      <c r="AB53" s="5" t="s">
        <v>1546</v>
      </c>
      <c r="AC53" s="19">
        <v>1</v>
      </c>
      <c r="AD53" s="19">
        <v>6</v>
      </c>
      <c r="AE53" s="19">
        <v>0</v>
      </c>
      <c r="AF53" s="19">
        <v>1</v>
      </c>
      <c r="AH53" s="5" t="s">
        <v>1547</v>
      </c>
      <c r="AI53" s="19">
        <v>1</v>
      </c>
      <c r="AJ53" s="19">
        <v>15</v>
      </c>
      <c r="AK53" s="19">
        <v>1</v>
      </c>
      <c r="AL53" s="19">
        <v>0</v>
      </c>
      <c r="AN53" s="5" t="s">
        <v>1364</v>
      </c>
      <c r="AO53" s="19">
        <v>5</v>
      </c>
      <c r="AP53" s="19">
        <v>10</v>
      </c>
      <c r="AQ53" s="19">
        <v>3</v>
      </c>
      <c r="AR53" s="19">
        <v>2</v>
      </c>
    </row>
    <row r="54" spans="1:45" s="5" customFormat="1" ht="11.25" x14ac:dyDescent="0.2">
      <c r="A54" s="19"/>
      <c r="B54" s="331"/>
      <c r="C54" s="5" t="s">
        <v>202</v>
      </c>
      <c r="D54" s="19"/>
      <c r="E54" s="31"/>
      <c r="F54" s="5" t="s">
        <v>235</v>
      </c>
      <c r="G54" s="19"/>
      <c r="H54" s="332"/>
      <c r="I54" s="5" t="s">
        <v>1080</v>
      </c>
      <c r="J54" s="19"/>
      <c r="K54" s="31"/>
      <c r="L54" s="5" t="s">
        <v>236</v>
      </c>
      <c r="M54" s="19"/>
      <c r="N54" s="332"/>
      <c r="O54" s="5" t="s">
        <v>1548</v>
      </c>
      <c r="P54" s="19"/>
      <c r="Q54" s="31"/>
      <c r="R54" s="5" t="s">
        <v>1053</v>
      </c>
      <c r="S54" s="19"/>
      <c r="T54" s="332"/>
      <c r="V54" s="5" t="s">
        <v>1351</v>
      </c>
      <c r="W54" s="19">
        <v>1</v>
      </c>
      <c r="X54" s="19">
        <v>6</v>
      </c>
      <c r="Y54" s="19">
        <v>1</v>
      </c>
      <c r="Z54" s="19">
        <v>0</v>
      </c>
      <c r="AB54" s="5" t="s">
        <v>1549</v>
      </c>
      <c r="AC54" s="19">
        <v>1</v>
      </c>
      <c r="AD54" s="19">
        <v>0</v>
      </c>
      <c r="AE54" s="19">
        <v>0</v>
      </c>
      <c r="AF54" s="19">
        <v>1</v>
      </c>
      <c r="AH54" s="5" t="s">
        <v>1550</v>
      </c>
      <c r="AI54" s="19">
        <v>2</v>
      </c>
      <c r="AJ54" s="19">
        <v>0</v>
      </c>
      <c r="AK54" s="19">
        <v>1</v>
      </c>
      <c r="AL54" s="19">
        <v>1</v>
      </c>
      <c r="AN54" s="5" t="s">
        <v>1365</v>
      </c>
      <c r="AO54" s="19">
        <v>3</v>
      </c>
      <c r="AP54" s="19">
        <v>1</v>
      </c>
      <c r="AQ54" s="19">
        <v>1</v>
      </c>
      <c r="AR54" s="19">
        <v>2</v>
      </c>
    </row>
    <row r="55" spans="1:45" s="5" customFormat="1" ht="11.25" x14ac:dyDescent="0.2">
      <c r="A55" s="19"/>
      <c r="B55" s="331"/>
      <c r="D55" s="19"/>
      <c r="E55" s="31"/>
      <c r="G55" s="19"/>
      <c r="H55" s="332"/>
      <c r="J55" s="19"/>
      <c r="K55" s="31"/>
      <c r="M55" s="19"/>
      <c r="N55" s="332"/>
      <c r="P55" s="19"/>
      <c r="Q55" s="31"/>
      <c r="S55" s="19"/>
      <c r="T55" s="332"/>
      <c r="V55" s="5" t="s">
        <v>1352</v>
      </c>
      <c r="W55" s="19">
        <v>1</v>
      </c>
      <c r="X55" s="19">
        <v>6</v>
      </c>
      <c r="Y55" s="19">
        <v>0</v>
      </c>
      <c r="Z55" s="19">
        <v>1</v>
      </c>
      <c r="AB55" s="5" t="s">
        <v>1551</v>
      </c>
      <c r="AC55" s="19">
        <v>2</v>
      </c>
      <c r="AD55" s="19">
        <v>0</v>
      </c>
      <c r="AE55" s="19">
        <v>1</v>
      </c>
      <c r="AF55" s="19">
        <v>1</v>
      </c>
      <c r="AH55" s="5" t="s">
        <v>1552</v>
      </c>
      <c r="AI55" s="19">
        <v>1</v>
      </c>
      <c r="AJ55" s="19">
        <v>0</v>
      </c>
      <c r="AK55" s="19">
        <v>1</v>
      </c>
      <c r="AL55" s="19">
        <v>0</v>
      </c>
      <c r="AN55" s="5" t="s">
        <v>1366</v>
      </c>
      <c r="AO55" s="19">
        <v>1</v>
      </c>
      <c r="AP55" s="19">
        <v>0</v>
      </c>
      <c r="AQ55" s="19">
        <v>1</v>
      </c>
      <c r="AR55" s="19">
        <v>0</v>
      </c>
    </row>
    <row r="56" spans="1:45" s="5" customFormat="1" ht="11.25" x14ac:dyDescent="0.2">
      <c r="A56" s="19" t="s">
        <v>1319</v>
      </c>
      <c r="B56" s="331"/>
      <c r="C56" s="5" t="s">
        <v>1385</v>
      </c>
      <c r="D56" s="19">
        <v>0</v>
      </c>
      <c r="E56" s="31"/>
      <c r="F56" s="5" t="s">
        <v>1419</v>
      </c>
      <c r="G56" s="19">
        <v>9</v>
      </c>
      <c r="H56" s="332"/>
      <c r="I56" s="5" t="s">
        <v>1389</v>
      </c>
      <c r="J56" s="19">
        <v>0</v>
      </c>
      <c r="K56" s="31"/>
      <c r="L56" s="5" t="s">
        <v>1421</v>
      </c>
      <c r="M56" s="19">
        <v>10</v>
      </c>
      <c r="N56" s="332"/>
      <c r="O56" s="5" t="s">
        <v>1425</v>
      </c>
      <c r="P56" s="19">
        <v>6</v>
      </c>
      <c r="Q56" s="31"/>
      <c r="R56" s="5" t="s">
        <v>1428</v>
      </c>
      <c r="S56" s="19">
        <v>0</v>
      </c>
      <c r="T56" s="332"/>
      <c r="V56" s="5" t="s">
        <v>1353</v>
      </c>
      <c r="W56" s="19">
        <v>2</v>
      </c>
      <c r="X56" s="19">
        <v>6</v>
      </c>
      <c r="Y56" s="19">
        <v>1</v>
      </c>
      <c r="Z56" s="19">
        <v>1</v>
      </c>
      <c r="AB56" s="5" t="s">
        <v>1553</v>
      </c>
      <c r="AC56" s="19">
        <v>2</v>
      </c>
      <c r="AD56" s="19">
        <v>2</v>
      </c>
      <c r="AE56" s="19">
        <v>1</v>
      </c>
      <c r="AF56" s="19">
        <v>1</v>
      </c>
      <c r="AH56" s="5" t="s">
        <v>1554</v>
      </c>
      <c r="AI56" s="19">
        <v>2</v>
      </c>
      <c r="AJ56" s="19">
        <v>9</v>
      </c>
      <c r="AK56" s="19">
        <v>2</v>
      </c>
      <c r="AL56" s="19">
        <v>0</v>
      </c>
      <c r="AN56" s="5" t="s">
        <v>1367</v>
      </c>
      <c r="AO56" s="19">
        <v>4</v>
      </c>
      <c r="AP56" s="19">
        <v>8</v>
      </c>
      <c r="AQ56" s="19">
        <v>0</v>
      </c>
      <c r="AR56" s="19">
        <v>4</v>
      </c>
    </row>
    <row r="57" spans="1:45" s="5" customFormat="1" ht="11.25" x14ac:dyDescent="0.2">
      <c r="A57" s="19" t="s">
        <v>1328</v>
      </c>
      <c r="B57" s="331"/>
      <c r="C57" s="5" t="s">
        <v>1505</v>
      </c>
      <c r="D57" s="19">
        <v>9</v>
      </c>
      <c r="E57" s="31"/>
      <c r="F57" s="5" t="s">
        <v>1513</v>
      </c>
      <c r="G57" s="19">
        <v>20</v>
      </c>
      <c r="H57" s="332"/>
      <c r="I57" s="5" t="s">
        <v>1520</v>
      </c>
      <c r="J57" s="19">
        <v>0</v>
      </c>
      <c r="K57" s="31"/>
      <c r="L57" s="5" t="s">
        <v>1526</v>
      </c>
      <c r="M57" s="19">
        <v>1</v>
      </c>
      <c r="N57" s="332"/>
      <c r="O57" s="5" t="s">
        <v>1505</v>
      </c>
      <c r="P57" s="19">
        <v>2</v>
      </c>
      <c r="Q57" s="31"/>
      <c r="R57" s="5" t="s">
        <v>1534</v>
      </c>
      <c r="S57" s="19">
        <v>0</v>
      </c>
      <c r="T57" s="332"/>
      <c r="V57" s="72" t="s">
        <v>1354</v>
      </c>
      <c r="W57" s="19">
        <v>1</v>
      </c>
      <c r="X57" s="19">
        <v>0</v>
      </c>
      <c r="Y57" s="19">
        <v>1</v>
      </c>
      <c r="Z57" s="19">
        <v>0</v>
      </c>
      <c r="AB57" s="5" t="s">
        <v>1555</v>
      </c>
      <c r="AC57" s="19">
        <v>1</v>
      </c>
      <c r="AD57" s="19">
        <v>0</v>
      </c>
      <c r="AE57" s="19">
        <v>0</v>
      </c>
      <c r="AF57" s="19">
        <v>1</v>
      </c>
      <c r="AH57" s="5" t="s">
        <v>1556</v>
      </c>
      <c r="AI57" s="19">
        <v>1</v>
      </c>
      <c r="AJ57" s="19">
        <v>1</v>
      </c>
      <c r="AK57" s="19">
        <v>0</v>
      </c>
      <c r="AL57" s="19">
        <v>1</v>
      </c>
      <c r="AN57" s="5" t="s">
        <v>1424</v>
      </c>
      <c r="AO57" s="19">
        <v>3</v>
      </c>
      <c r="AP57" s="19">
        <v>2</v>
      </c>
      <c r="AQ57" s="19">
        <v>2</v>
      </c>
      <c r="AR57" s="19">
        <v>1</v>
      </c>
    </row>
    <row r="58" spans="1:45" s="5" customFormat="1" ht="11.25" x14ac:dyDescent="0.2">
      <c r="A58" s="19" t="s">
        <v>1328</v>
      </c>
      <c r="B58" s="331"/>
      <c r="C58" s="5" t="s">
        <v>1509</v>
      </c>
      <c r="D58" s="19">
        <v>0</v>
      </c>
      <c r="E58" s="31"/>
      <c r="F58" s="5" t="s">
        <v>1517</v>
      </c>
      <c r="G58" s="19">
        <v>0</v>
      </c>
      <c r="H58" s="332"/>
      <c r="I58" s="5" t="s">
        <v>1523</v>
      </c>
      <c r="J58" s="19">
        <v>10</v>
      </c>
      <c r="K58" s="31"/>
      <c r="L58" s="5" t="s">
        <v>1517</v>
      </c>
      <c r="M58" s="19">
        <v>3</v>
      </c>
      <c r="N58" s="332"/>
      <c r="O58" s="5" t="s">
        <v>1532</v>
      </c>
      <c r="P58" s="19">
        <v>25</v>
      </c>
      <c r="Q58" s="31"/>
      <c r="R58" s="5" t="s">
        <v>1540</v>
      </c>
      <c r="S58" s="19">
        <v>7</v>
      </c>
      <c r="T58" s="332"/>
      <c r="V58" s="5" t="s">
        <v>1355</v>
      </c>
      <c r="W58" s="19">
        <v>2</v>
      </c>
      <c r="X58" s="19">
        <v>1</v>
      </c>
      <c r="Y58" s="19">
        <v>0</v>
      </c>
      <c r="Z58" s="19">
        <v>2</v>
      </c>
      <c r="AB58" s="5" t="s">
        <v>1557</v>
      </c>
      <c r="AC58" s="19">
        <v>1</v>
      </c>
      <c r="AD58" s="19">
        <v>7</v>
      </c>
      <c r="AE58" s="19">
        <v>1</v>
      </c>
      <c r="AF58" s="19">
        <v>0</v>
      </c>
      <c r="AH58" s="5" t="s">
        <v>1558</v>
      </c>
      <c r="AI58" s="19">
        <v>1</v>
      </c>
      <c r="AJ58" s="19">
        <v>6</v>
      </c>
      <c r="AK58" s="19">
        <v>0</v>
      </c>
      <c r="AL58" s="19">
        <v>1</v>
      </c>
      <c r="AN58" s="5" t="s">
        <v>1482</v>
      </c>
      <c r="AO58" s="19">
        <v>4</v>
      </c>
      <c r="AP58" s="19">
        <v>9</v>
      </c>
      <c r="AQ58" s="19">
        <v>3</v>
      </c>
      <c r="AR58" s="19">
        <v>1</v>
      </c>
    </row>
    <row r="59" spans="1:45" s="66" customFormat="1" ht="11.25" x14ac:dyDescent="0.2">
      <c r="A59" s="19" t="s">
        <v>1342</v>
      </c>
      <c r="B59" s="331"/>
      <c r="C59" s="5" t="s">
        <v>1437</v>
      </c>
      <c r="D59" s="19">
        <v>7</v>
      </c>
      <c r="E59" s="31"/>
      <c r="F59" s="5" t="s">
        <v>1499</v>
      </c>
      <c r="G59" s="19">
        <v>0</v>
      </c>
      <c r="H59" s="332"/>
      <c r="I59" s="5" t="s">
        <v>1487</v>
      </c>
      <c r="J59" s="19">
        <v>8</v>
      </c>
      <c r="K59" s="31"/>
      <c r="L59" s="5" t="s">
        <v>1348</v>
      </c>
      <c r="M59" s="19">
        <v>0</v>
      </c>
      <c r="N59" s="332"/>
      <c r="O59" s="5" t="s">
        <v>1456</v>
      </c>
      <c r="P59" s="19">
        <v>0</v>
      </c>
      <c r="Q59" s="31"/>
      <c r="R59" s="5" t="s">
        <v>1518</v>
      </c>
      <c r="S59" s="19">
        <v>0</v>
      </c>
      <c r="T59" s="332"/>
      <c r="U59" s="5"/>
      <c r="V59" s="5" t="s">
        <v>1414</v>
      </c>
      <c r="W59" s="19">
        <v>1</v>
      </c>
      <c r="X59" s="19">
        <v>0</v>
      </c>
      <c r="Y59" s="19">
        <v>0</v>
      </c>
      <c r="Z59" s="19">
        <v>1</v>
      </c>
      <c r="AB59" s="72" t="s">
        <v>1559</v>
      </c>
      <c r="AC59" s="19">
        <v>1</v>
      </c>
      <c r="AD59" s="19">
        <v>6</v>
      </c>
      <c r="AE59" s="19">
        <v>1</v>
      </c>
      <c r="AF59" s="19">
        <v>0</v>
      </c>
      <c r="AG59" s="19"/>
      <c r="AH59" s="72" t="s">
        <v>1560</v>
      </c>
      <c r="AI59" s="19">
        <v>1</v>
      </c>
      <c r="AJ59" s="19">
        <v>10</v>
      </c>
      <c r="AK59" s="19">
        <v>1</v>
      </c>
      <c r="AL59" s="19">
        <v>0</v>
      </c>
      <c r="AM59" s="19"/>
      <c r="AN59" s="5" t="s">
        <v>1483</v>
      </c>
      <c r="AO59" s="19">
        <v>4</v>
      </c>
      <c r="AP59" s="19">
        <v>6</v>
      </c>
      <c r="AQ59" s="19">
        <v>2</v>
      </c>
      <c r="AR59" s="19">
        <v>2</v>
      </c>
      <c r="AS59" s="5"/>
    </row>
    <row r="60" spans="1:45" s="5" customFormat="1" ht="11.25" x14ac:dyDescent="0.2">
      <c r="A60" s="19" t="s">
        <v>1342</v>
      </c>
      <c r="B60" s="331"/>
      <c r="C60" s="5" t="s">
        <v>1495</v>
      </c>
      <c r="D60" s="19">
        <v>1</v>
      </c>
      <c r="E60" s="31"/>
      <c r="F60" s="5" t="s">
        <v>1561</v>
      </c>
      <c r="G60" s="19">
        <v>0</v>
      </c>
      <c r="H60" s="332"/>
      <c r="I60" s="5" t="s">
        <v>1510</v>
      </c>
      <c r="J60" s="19">
        <v>0</v>
      </c>
      <c r="K60" s="31"/>
      <c r="L60" s="5" t="s">
        <v>1456</v>
      </c>
      <c r="M60" s="19">
        <v>15</v>
      </c>
      <c r="N60" s="332"/>
      <c r="O60" s="5" t="s">
        <v>1514</v>
      </c>
      <c r="P60" s="19">
        <v>8</v>
      </c>
      <c r="Q60" s="31"/>
      <c r="R60" s="5" t="s">
        <v>1437</v>
      </c>
      <c r="S60" s="19">
        <v>15</v>
      </c>
      <c r="T60" s="332"/>
      <c r="V60" s="5" t="s">
        <v>1415</v>
      </c>
      <c r="W60" s="19">
        <v>1</v>
      </c>
      <c r="X60" s="19">
        <v>0</v>
      </c>
      <c r="Y60" s="19">
        <v>1</v>
      </c>
      <c r="Z60" s="19">
        <v>0</v>
      </c>
      <c r="AB60" s="5" t="s">
        <v>1562</v>
      </c>
      <c r="AC60" s="19">
        <v>1</v>
      </c>
      <c r="AD60" s="19">
        <v>15</v>
      </c>
      <c r="AE60" s="19">
        <v>1</v>
      </c>
      <c r="AF60" s="19">
        <v>0</v>
      </c>
      <c r="AH60" s="5" t="s">
        <v>1563</v>
      </c>
      <c r="AI60" s="19">
        <v>1</v>
      </c>
      <c r="AJ60" s="19">
        <v>1</v>
      </c>
      <c r="AK60" s="19">
        <v>0</v>
      </c>
      <c r="AL60" s="19">
        <v>1</v>
      </c>
      <c r="AN60" s="5" t="s">
        <v>1484</v>
      </c>
      <c r="AO60" s="19">
        <v>2</v>
      </c>
      <c r="AP60" s="19">
        <v>10</v>
      </c>
      <c r="AQ60" s="19">
        <v>1</v>
      </c>
      <c r="AR60" s="19">
        <v>1</v>
      </c>
    </row>
    <row r="61" spans="1:45" s="5" customFormat="1" ht="11.25" x14ac:dyDescent="0.2">
      <c r="A61" s="19" t="s">
        <v>1350</v>
      </c>
      <c r="B61" s="331"/>
      <c r="C61" s="5" t="s">
        <v>1355</v>
      </c>
      <c r="D61" s="19">
        <v>0</v>
      </c>
      <c r="E61" s="31"/>
      <c r="F61" s="5" t="s">
        <v>1531</v>
      </c>
      <c r="G61" s="19">
        <v>0</v>
      </c>
      <c r="H61" s="332"/>
      <c r="I61" s="5" t="s">
        <v>1564</v>
      </c>
      <c r="J61" s="19">
        <v>0</v>
      </c>
      <c r="K61" s="31"/>
      <c r="L61" s="5" t="s">
        <v>1470</v>
      </c>
      <c r="M61" s="19">
        <v>4</v>
      </c>
      <c r="N61" s="332"/>
      <c r="O61" s="5" t="s">
        <v>1565</v>
      </c>
      <c r="P61" s="19">
        <v>0</v>
      </c>
      <c r="Q61" s="31"/>
      <c r="R61" s="5" t="s">
        <v>1566</v>
      </c>
      <c r="S61" s="19">
        <v>0</v>
      </c>
      <c r="T61" s="332"/>
      <c r="V61" s="5" t="s">
        <v>1416</v>
      </c>
      <c r="W61" s="19">
        <v>1</v>
      </c>
      <c r="X61" s="19">
        <v>0</v>
      </c>
      <c r="Y61" s="19">
        <v>0</v>
      </c>
      <c r="Z61" s="19">
        <v>1</v>
      </c>
      <c r="AB61" s="5" t="s">
        <v>1567</v>
      </c>
      <c r="AC61" s="19">
        <v>1</v>
      </c>
      <c r="AD61" s="19">
        <v>7</v>
      </c>
      <c r="AE61" s="19">
        <v>1</v>
      </c>
      <c r="AF61" s="19">
        <v>0</v>
      </c>
      <c r="AH61" s="5" t="s">
        <v>1568</v>
      </c>
      <c r="AI61" s="19">
        <v>1</v>
      </c>
      <c r="AJ61" s="19">
        <v>14</v>
      </c>
      <c r="AK61" s="19">
        <v>0</v>
      </c>
      <c r="AL61" s="19">
        <v>1</v>
      </c>
      <c r="AN61" s="5" t="s">
        <v>1536</v>
      </c>
      <c r="AO61" s="19">
        <v>2</v>
      </c>
      <c r="AP61" s="19">
        <v>8</v>
      </c>
      <c r="AQ61" s="19">
        <v>1</v>
      </c>
      <c r="AR61" s="19">
        <v>1</v>
      </c>
    </row>
    <row r="62" spans="1:45" s="5" customFormat="1" ht="11.25" x14ac:dyDescent="0.2">
      <c r="A62" s="19" t="s">
        <v>1358</v>
      </c>
      <c r="B62" s="331"/>
      <c r="C62" s="5" t="s">
        <v>1372</v>
      </c>
      <c r="D62" s="19">
        <v>7</v>
      </c>
      <c r="E62" s="31"/>
      <c r="F62" s="5" t="s">
        <v>1406</v>
      </c>
      <c r="G62" s="19">
        <v>8</v>
      </c>
      <c r="H62" s="332"/>
      <c r="I62" s="5" t="s">
        <v>1410</v>
      </c>
      <c r="J62" s="19">
        <v>7</v>
      </c>
      <c r="K62" s="31"/>
      <c r="L62" s="5" t="s">
        <v>1413</v>
      </c>
      <c r="M62" s="19">
        <v>9</v>
      </c>
      <c r="N62" s="332"/>
      <c r="O62" s="5" t="s">
        <v>1420</v>
      </c>
      <c r="P62" s="19">
        <v>8</v>
      </c>
      <c r="Q62" s="31"/>
      <c r="R62" s="5" t="s">
        <v>1413</v>
      </c>
      <c r="S62" s="19">
        <v>3</v>
      </c>
      <c r="T62" s="332"/>
      <c r="V62" s="5" t="s">
        <v>1417</v>
      </c>
      <c r="W62" s="19">
        <v>2</v>
      </c>
      <c r="X62" s="19">
        <v>7</v>
      </c>
      <c r="Y62" s="19">
        <v>2</v>
      </c>
      <c r="Z62" s="19">
        <v>0</v>
      </c>
      <c r="AB62" s="5" t="s">
        <v>1570</v>
      </c>
      <c r="AC62" s="19">
        <v>1</v>
      </c>
      <c r="AD62" s="19">
        <v>1</v>
      </c>
      <c r="AE62" s="19">
        <v>0</v>
      </c>
      <c r="AF62" s="19">
        <v>1</v>
      </c>
      <c r="AH62" s="5" t="s">
        <v>1571</v>
      </c>
      <c r="AI62" s="19">
        <v>1</v>
      </c>
      <c r="AJ62" s="19">
        <v>0</v>
      </c>
      <c r="AK62" s="19">
        <v>0</v>
      </c>
      <c r="AL62" s="19">
        <v>1</v>
      </c>
      <c r="AN62" s="5" t="s">
        <v>1537</v>
      </c>
      <c r="AO62" s="19">
        <v>1</v>
      </c>
      <c r="AP62" s="19">
        <v>1</v>
      </c>
      <c r="AQ62" s="19">
        <v>1</v>
      </c>
      <c r="AR62" s="19">
        <v>0</v>
      </c>
    </row>
    <row r="63" spans="1:45" s="5" customFormat="1" ht="11.25" x14ac:dyDescent="0.2">
      <c r="A63" s="19" t="s">
        <v>1361</v>
      </c>
      <c r="B63" s="331"/>
      <c r="C63" s="5" t="s">
        <v>1569</v>
      </c>
      <c r="D63" s="19">
        <v>3</v>
      </c>
      <c r="E63" s="31"/>
      <c r="F63" s="5" t="s">
        <v>1538</v>
      </c>
      <c r="G63" s="19">
        <v>0</v>
      </c>
      <c r="H63" s="332"/>
      <c r="I63" s="5" t="s">
        <v>1572</v>
      </c>
      <c r="J63" s="19">
        <v>2</v>
      </c>
      <c r="K63" s="31"/>
      <c r="L63" s="5" t="s">
        <v>1483</v>
      </c>
      <c r="M63" s="19">
        <v>0</v>
      </c>
      <c r="N63" s="332"/>
      <c r="O63" s="5" t="s">
        <v>1573</v>
      </c>
      <c r="P63" s="19">
        <v>9</v>
      </c>
      <c r="Q63" s="31"/>
      <c r="R63" s="5" t="s">
        <v>1574</v>
      </c>
      <c r="S63" s="19">
        <v>9</v>
      </c>
      <c r="T63" s="332"/>
      <c r="V63" s="5" t="s">
        <v>1418</v>
      </c>
      <c r="W63" s="19">
        <v>1</v>
      </c>
      <c r="X63" s="19">
        <v>0</v>
      </c>
      <c r="Y63" s="19">
        <v>0</v>
      </c>
      <c r="Z63" s="19">
        <v>1</v>
      </c>
      <c r="AB63" s="5" t="s">
        <v>1575</v>
      </c>
      <c r="AC63" s="19">
        <v>1</v>
      </c>
      <c r="AD63" s="19">
        <v>22</v>
      </c>
      <c r="AE63" s="19">
        <v>1</v>
      </c>
      <c r="AF63" s="19">
        <v>0</v>
      </c>
      <c r="AH63" s="5" t="s">
        <v>1576</v>
      </c>
      <c r="AI63" s="19">
        <v>1</v>
      </c>
      <c r="AJ63" s="19">
        <v>1</v>
      </c>
      <c r="AK63" s="19">
        <v>1</v>
      </c>
      <c r="AL63" s="19">
        <v>0</v>
      </c>
      <c r="AN63" s="5" t="s">
        <v>1538</v>
      </c>
      <c r="AO63" s="19">
        <v>4</v>
      </c>
      <c r="AP63" s="19">
        <v>2</v>
      </c>
      <c r="AQ63" s="19">
        <v>1</v>
      </c>
      <c r="AR63" s="19">
        <v>3</v>
      </c>
      <c r="AS63" s="19"/>
    </row>
    <row r="64" spans="1:45" s="5" customFormat="1" ht="11.25" x14ac:dyDescent="0.2">
      <c r="A64" s="19"/>
      <c r="B64" s="331"/>
      <c r="D64" s="19"/>
      <c r="E64" s="31"/>
      <c r="G64" s="19"/>
      <c r="H64" s="332"/>
      <c r="J64" s="19"/>
      <c r="K64" s="31"/>
      <c r="M64" s="19"/>
      <c r="N64" s="332"/>
      <c r="P64" s="19"/>
      <c r="Q64" s="31"/>
      <c r="S64" s="19"/>
      <c r="T64" s="332"/>
      <c r="V64" s="5" t="s">
        <v>1469</v>
      </c>
      <c r="W64" s="19">
        <v>1</v>
      </c>
      <c r="X64" s="19">
        <v>0</v>
      </c>
      <c r="Y64" s="19">
        <v>0</v>
      </c>
      <c r="Z64" s="19">
        <v>1</v>
      </c>
      <c r="AB64" s="5" t="s">
        <v>1577</v>
      </c>
      <c r="AC64" s="19">
        <v>2</v>
      </c>
      <c r="AD64" s="19">
        <v>7</v>
      </c>
      <c r="AE64" s="19">
        <v>2</v>
      </c>
      <c r="AF64" s="19">
        <v>0</v>
      </c>
      <c r="AH64" s="5" t="s">
        <v>1578</v>
      </c>
      <c r="AI64" s="19">
        <v>1</v>
      </c>
      <c r="AJ64" s="19">
        <v>9</v>
      </c>
      <c r="AK64" s="19">
        <v>1</v>
      </c>
      <c r="AL64" s="19">
        <v>0</v>
      </c>
      <c r="AN64" s="5" t="s">
        <v>1539</v>
      </c>
      <c r="AO64" s="19">
        <v>1</v>
      </c>
      <c r="AP64" s="19">
        <v>0</v>
      </c>
      <c r="AQ64" s="19">
        <v>1</v>
      </c>
      <c r="AR64" s="19">
        <v>0</v>
      </c>
    </row>
    <row r="65" spans="1:44" s="5" customFormat="1" ht="11.25" x14ac:dyDescent="0.2">
      <c r="A65" s="19"/>
      <c r="B65" s="331"/>
      <c r="C65" s="73" t="s">
        <v>724</v>
      </c>
      <c r="D65" s="333">
        <f>SUM(D56:D64)</f>
        <v>27</v>
      </c>
      <c r="E65" s="31"/>
      <c r="F65" s="73" t="s">
        <v>724</v>
      </c>
      <c r="G65" s="333">
        <f>SUM(G56:G64)</f>
        <v>37</v>
      </c>
      <c r="H65" s="332"/>
      <c r="I65" s="73" t="s">
        <v>724</v>
      </c>
      <c r="J65" s="333">
        <f>SUM(J56:J64)</f>
        <v>27</v>
      </c>
      <c r="K65" s="31"/>
      <c r="L65" s="73" t="s">
        <v>724</v>
      </c>
      <c r="M65" s="333">
        <f>SUM(M56:M64)</f>
        <v>42</v>
      </c>
      <c r="N65" s="332"/>
      <c r="O65" s="73" t="s">
        <v>724</v>
      </c>
      <c r="P65" s="333">
        <f>SUM(P56:P64)</f>
        <v>58</v>
      </c>
      <c r="Q65" s="31"/>
      <c r="R65" s="73" t="s">
        <v>724</v>
      </c>
      <c r="S65" s="333">
        <f>SUM(S56:S64)</f>
        <v>34</v>
      </c>
      <c r="T65" s="332"/>
      <c r="V65" s="5" t="s">
        <v>1470</v>
      </c>
      <c r="W65" s="19">
        <v>8</v>
      </c>
      <c r="X65" s="19">
        <v>28</v>
      </c>
      <c r="Y65" s="19">
        <v>4</v>
      </c>
      <c r="Z65" s="19">
        <v>4</v>
      </c>
      <c r="AB65" s="5" t="s">
        <v>1579</v>
      </c>
      <c r="AC65" s="19">
        <v>2</v>
      </c>
      <c r="AD65" s="19">
        <v>13</v>
      </c>
      <c r="AE65" s="19">
        <v>0</v>
      </c>
      <c r="AF65" s="19">
        <v>2</v>
      </c>
      <c r="AH65" s="5" t="s">
        <v>1580</v>
      </c>
      <c r="AI65" s="19">
        <v>1</v>
      </c>
      <c r="AJ65" s="19">
        <v>0</v>
      </c>
      <c r="AK65" s="19">
        <v>0</v>
      </c>
      <c r="AL65" s="19">
        <v>1</v>
      </c>
      <c r="AN65" s="5" t="s">
        <v>1569</v>
      </c>
      <c r="AO65" s="19">
        <v>3</v>
      </c>
      <c r="AP65" s="19">
        <v>6</v>
      </c>
      <c r="AQ65" s="19">
        <v>1</v>
      </c>
      <c r="AR65" s="19">
        <v>2</v>
      </c>
    </row>
    <row r="66" spans="1:44" s="5" customFormat="1" ht="11.25" x14ac:dyDescent="0.2">
      <c r="A66" s="19"/>
      <c r="B66" s="331"/>
      <c r="C66" s="328" t="s">
        <v>238</v>
      </c>
      <c r="D66" s="334"/>
      <c r="E66" s="332"/>
      <c r="F66" s="332"/>
      <c r="G66" s="334"/>
      <c r="H66" s="332"/>
      <c r="I66" s="328" t="s">
        <v>239</v>
      </c>
      <c r="J66" s="334"/>
      <c r="K66" s="332"/>
      <c r="L66" s="332"/>
      <c r="M66" s="334"/>
      <c r="N66" s="332"/>
      <c r="O66" s="328" t="s">
        <v>240</v>
      </c>
      <c r="P66" s="334"/>
      <c r="Q66" s="332"/>
      <c r="R66" s="332"/>
      <c r="S66" s="334"/>
      <c r="T66" s="332"/>
      <c r="V66" s="5" t="s">
        <v>1471</v>
      </c>
      <c r="W66" s="19">
        <v>1</v>
      </c>
      <c r="X66" s="19">
        <v>9</v>
      </c>
      <c r="Y66" s="19">
        <v>0</v>
      </c>
      <c r="Z66" s="19">
        <v>1</v>
      </c>
      <c r="AB66" s="5" t="s">
        <v>1582</v>
      </c>
      <c r="AC66" s="19">
        <v>2</v>
      </c>
      <c r="AD66" s="19">
        <v>10</v>
      </c>
      <c r="AE66" s="19">
        <v>1</v>
      </c>
      <c r="AF66" s="19">
        <v>1</v>
      </c>
      <c r="AH66" s="5" t="s">
        <v>1583</v>
      </c>
      <c r="AI66" s="19">
        <v>1</v>
      </c>
      <c r="AJ66" s="19">
        <v>2</v>
      </c>
      <c r="AK66" s="19">
        <v>0</v>
      </c>
      <c r="AL66" s="19">
        <v>1</v>
      </c>
      <c r="AN66" s="5" t="s">
        <v>1572</v>
      </c>
      <c r="AO66" s="19">
        <v>3</v>
      </c>
      <c r="AP66" s="19">
        <v>10</v>
      </c>
      <c r="AQ66" s="19">
        <v>1</v>
      </c>
      <c r="AR66" s="19">
        <v>2</v>
      </c>
    </row>
    <row r="67" spans="1:44" s="5" customFormat="1" ht="11.25" x14ac:dyDescent="0.2">
      <c r="A67" s="19"/>
      <c r="B67" s="331"/>
      <c r="C67" s="5" t="s">
        <v>235</v>
      </c>
      <c r="D67" s="19"/>
      <c r="E67" s="31"/>
      <c r="F67" s="5" t="s">
        <v>236</v>
      </c>
      <c r="G67" s="19"/>
      <c r="H67" s="332"/>
      <c r="I67" s="5" t="s">
        <v>1548</v>
      </c>
      <c r="J67" s="19"/>
      <c r="K67" s="31"/>
      <c r="L67" s="5" t="s">
        <v>273</v>
      </c>
      <c r="M67" s="19"/>
      <c r="N67" s="332"/>
      <c r="O67" s="5" t="s">
        <v>273</v>
      </c>
      <c r="P67" s="19"/>
      <c r="Q67" s="31"/>
      <c r="R67" s="5" t="s">
        <v>1548</v>
      </c>
      <c r="S67" s="19"/>
      <c r="T67" s="332"/>
      <c r="V67" s="5" t="s">
        <v>1472</v>
      </c>
      <c r="W67" s="19">
        <v>1</v>
      </c>
      <c r="X67" s="19">
        <v>0</v>
      </c>
      <c r="Y67" s="19">
        <v>0</v>
      </c>
      <c r="Z67" s="19">
        <v>1</v>
      </c>
      <c r="AB67" s="5" t="s">
        <v>1585</v>
      </c>
      <c r="AC67" s="19">
        <v>1</v>
      </c>
      <c r="AD67" s="19">
        <v>14</v>
      </c>
      <c r="AE67" s="19">
        <v>1</v>
      </c>
      <c r="AF67" s="19">
        <v>0</v>
      </c>
      <c r="AH67" s="5" t="s">
        <v>1586</v>
      </c>
      <c r="AI67" s="19">
        <v>1</v>
      </c>
      <c r="AJ67" s="19">
        <v>1</v>
      </c>
      <c r="AK67" s="19">
        <v>1</v>
      </c>
      <c r="AL67" s="19">
        <v>0</v>
      </c>
      <c r="AN67" s="5" t="s">
        <v>1573</v>
      </c>
      <c r="AO67" s="19">
        <v>4</v>
      </c>
      <c r="AP67" s="19">
        <v>13</v>
      </c>
      <c r="AQ67" s="19">
        <v>3</v>
      </c>
      <c r="AR67" s="19">
        <v>1</v>
      </c>
    </row>
    <row r="68" spans="1:44" s="5" customFormat="1" ht="11.25" x14ac:dyDescent="0.2">
      <c r="A68" s="19"/>
      <c r="B68" s="331"/>
      <c r="D68" s="19"/>
      <c r="E68" s="31"/>
      <c r="G68" s="19"/>
      <c r="H68" s="332"/>
      <c r="J68" s="19"/>
      <c r="K68" s="31"/>
      <c r="M68" s="19"/>
      <c r="N68" s="332"/>
      <c r="P68" s="19"/>
      <c r="Q68" s="31"/>
      <c r="S68" s="19"/>
      <c r="T68" s="332"/>
      <c r="V68" s="72" t="s">
        <v>1473</v>
      </c>
      <c r="W68" s="19">
        <v>1</v>
      </c>
      <c r="X68" s="19">
        <v>1</v>
      </c>
      <c r="Y68" s="19">
        <v>1</v>
      </c>
      <c r="Z68" s="19">
        <v>0</v>
      </c>
      <c r="AB68" s="5" t="s">
        <v>1588</v>
      </c>
      <c r="AC68" s="19">
        <v>1</v>
      </c>
      <c r="AD68" s="19">
        <v>3</v>
      </c>
      <c r="AE68" s="19">
        <v>1</v>
      </c>
      <c r="AF68" s="19">
        <v>0</v>
      </c>
      <c r="AH68" s="5" t="s">
        <v>1589</v>
      </c>
      <c r="AI68" s="19">
        <v>1</v>
      </c>
      <c r="AJ68" s="19">
        <v>2</v>
      </c>
      <c r="AK68" s="19">
        <v>1</v>
      </c>
      <c r="AL68" s="19">
        <v>0</v>
      </c>
      <c r="AN68" s="5" t="s">
        <v>1574</v>
      </c>
      <c r="AO68" s="19">
        <v>2</v>
      </c>
      <c r="AP68" s="19">
        <v>9</v>
      </c>
      <c r="AQ68" s="19">
        <v>0</v>
      </c>
      <c r="AR68" s="19">
        <v>2</v>
      </c>
    </row>
    <row r="69" spans="1:44" s="5" customFormat="1" ht="11.25" x14ac:dyDescent="0.2">
      <c r="A69" s="19" t="s">
        <v>1319</v>
      </c>
      <c r="B69" s="331"/>
      <c r="C69" s="5" t="s">
        <v>1385</v>
      </c>
      <c r="D69" s="19">
        <v>3</v>
      </c>
      <c r="E69" s="31"/>
      <c r="F69" s="5" t="s">
        <v>1431</v>
      </c>
      <c r="G69" s="19">
        <v>5</v>
      </c>
      <c r="H69" s="332"/>
      <c r="I69" s="5" t="s">
        <v>1435</v>
      </c>
      <c r="J69" s="19">
        <v>0</v>
      </c>
      <c r="K69" s="31"/>
      <c r="L69" s="5" t="s">
        <v>1440</v>
      </c>
      <c r="M69" s="19">
        <v>14</v>
      </c>
      <c r="N69" s="332"/>
      <c r="O69" s="5" t="s">
        <v>1444</v>
      </c>
      <c r="P69" s="19">
        <v>2</v>
      </c>
      <c r="Q69" s="31"/>
      <c r="R69" s="5" t="s">
        <v>1449</v>
      </c>
      <c r="S69" s="19">
        <v>10</v>
      </c>
      <c r="T69" s="332"/>
      <c r="V69" s="5" t="s">
        <v>1528</v>
      </c>
      <c r="W69" s="19">
        <v>1</v>
      </c>
      <c r="X69" s="19">
        <v>6</v>
      </c>
      <c r="Y69" s="19">
        <v>0</v>
      </c>
      <c r="Z69" s="19">
        <v>1</v>
      </c>
      <c r="AB69" s="5" t="s">
        <v>1591</v>
      </c>
      <c r="AC69" s="19">
        <v>1</v>
      </c>
      <c r="AD69" s="19">
        <v>13</v>
      </c>
      <c r="AE69" s="19">
        <v>0</v>
      </c>
      <c r="AF69" s="19">
        <v>1</v>
      </c>
      <c r="AH69" s="5" t="s">
        <v>1592</v>
      </c>
      <c r="AI69" s="19">
        <v>1</v>
      </c>
      <c r="AJ69" s="19">
        <v>1</v>
      </c>
      <c r="AK69" s="19">
        <v>1</v>
      </c>
      <c r="AL69" s="19">
        <v>0</v>
      </c>
      <c r="AN69" s="72" t="s">
        <v>1581</v>
      </c>
      <c r="AO69" s="19">
        <v>2</v>
      </c>
      <c r="AP69" s="19">
        <v>1</v>
      </c>
      <c r="AQ69" s="19">
        <v>2</v>
      </c>
      <c r="AR69" s="19">
        <v>0</v>
      </c>
    </row>
    <row r="70" spans="1:44" s="5" customFormat="1" ht="11.25" x14ac:dyDescent="0.2">
      <c r="A70" s="19" t="s">
        <v>1328</v>
      </c>
      <c r="B70" s="331"/>
      <c r="C70" s="5" t="s">
        <v>1513</v>
      </c>
      <c r="D70" s="19">
        <v>1</v>
      </c>
      <c r="E70" s="31"/>
      <c r="F70" s="5" t="s">
        <v>1542</v>
      </c>
      <c r="G70" s="19">
        <v>3</v>
      </c>
      <c r="H70" s="332"/>
      <c r="I70" s="5" t="s">
        <v>1546</v>
      </c>
      <c r="J70" s="19">
        <v>6</v>
      </c>
      <c r="K70" s="31"/>
      <c r="L70" s="5" t="s">
        <v>1551</v>
      </c>
      <c r="M70" s="19">
        <v>0</v>
      </c>
      <c r="N70" s="332"/>
      <c r="O70" s="5" t="s">
        <v>1555</v>
      </c>
      <c r="P70" s="19">
        <v>0</v>
      </c>
      <c r="Q70" s="31"/>
      <c r="R70" s="5" t="s">
        <v>1557</v>
      </c>
      <c r="S70" s="19">
        <v>7</v>
      </c>
      <c r="T70" s="332"/>
      <c r="V70" s="5" t="s">
        <v>1529</v>
      </c>
      <c r="W70" s="19">
        <v>1</v>
      </c>
      <c r="X70" s="19">
        <v>0</v>
      </c>
      <c r="Y70" s="19">
        <v>1</v>
      </c>
      <c r="Z70" s="19">
        <v>0</v>
      </c>
      <c r="AB70" s="5" t="s">
        <v>1594</v>
      </c>
      <c r="AC70" s="19">
        <v>1</v>
      </c>
      <c r="AD70" s="19">
        <v>0</v>
      </c>
      <c r="AE70" s="19">
        <v>0</v>
      </c>
      <c r="AF70" s="19">
        <v>1</v>
      </c>
      <c r="AH70" s="5" t="s">
        <v>1595</v>
      </c>
      <c r="AI70" s="19">
        <v>1</v>
      </c>
      <c r="AJ70" s="19">
        <v>2</v>
      </c>
      <c r="AK70" s="19">
        <v>1</v>
      </c>
      <c r="AL70" s="19">
        <v>0</v>
      </c>
      <c r="AN70" s="5" t="s">
        <v>1584</v>
      </c>
      <c r="AO70" s="19">
        <v>4</v>
      </c>
      <c r="AP70" s="19">
        <v>15</v>
      </c>
      <c r="AQ70" s="19">
        <v>1</v>
      </c>
      <c r="AR70" s="19">
        <v>3</v>
      </c>
    </row>
    <row r="71" spans="1:44" s="5" customFormat="1" ht="11.25" x14ac:dyDescent="0.2">
      <c r="A71" s="19" t="s">
        <v>1328</v>
      </c>
      <c r="B71" s="331"/>
      <c r="C71" s="5" t="s">
        <v>1505</v>
      </c>
      <c r="D71" s="19">
        <v>1</v>
      </c>
      <c r="E71" s="31"/>
      <c r="F71" s="5" t="s">
        <v>1597</v>
      </c>
      <c r="G71" s="335">
        <v>28</v>
      </c>
      <c r="H71" s="332"/>
      <c r="I71" s="5" t="s">
        <v>1549</v>
      </c>
      <c r="J71" s="19">
        <v>0</v>
      </c>
      <c r="K71" s="31"/>
      <c r="L71" s="5" t="s">
        <v>1553</v>
      </c>
      <c r="M71" s="19">
        <v>0</v>
      </c>
      <c r="N71" s="332"/>
      <c r="O71" s="5" t="s">
        <v>1551</v>
      </c>
      <c r="P71" s="19">
        <v>0</v>
      </c>
      <c r="Q71" s="31"/>
      <c r="R71" s="5" t="s">
        <v>1559</v>
      </c>
      <c r="S71" s="19">
        <v>6</v>
      </c>
      <c r="T71" s="332"/>
      <c r="V71" s="5" t="s">
        <v>1530</v>
      </c>
      <c r="W71" s="19">
        <v>1</v>
      </c>
      <c r="X71" s="19">
        <v>0</v>
      </c>
      <c r="Y71" s="19">
        <v>0</v>
      </c>
      <c r="Z71" s="19">
        <v>1</v>
      </c>
      <c r="AA71" s="19"/>
      <c r="AB71" s="5" t="s">
        <v>1599</v>
      </c>
      <c r="AC71" s="19">
        <v>1</v>
      </c>
      <c r="AD71" s="19">
        <v>0</v>
      </c>
      <c r="AE71" s="19">
        <v>0</v>
      </c>
      <c r="AF71" s="19">
        <v>1</v>
      </c>
      <c r="AH71" s="5" t="s">
        <v>1600</v>
      </c>
      <c r="AI71" s="19">
        <v>2</v>
      </c>
      <c r="AJ71" s="19">
        <v>8</v>
      </c>
      <c r="AK71" s="19">
        <v>0</v>
      </c>
      <c r="AL71" s="19">
        <v>2</v>
      </c>
      <c r="AN71" s="5" t="s">
        <v>1587</v>
      </c>
      <c r="AO71" s="19">
        <v>1</v>
      </c>
      <c r="AP71" s="19">
        <v>1</v>
      </c>
      <c r="AQ71" s="19">
        <v>0</v>
      </c>
      <c r="AR71" s="19">
        <v>1</v>
      </c>
    </row>
    <row r="72" spans="1:44" s="5" customFormat="1" ht="11.25" x14ac:dyDescent="0.2">
      <c r="A72" s="19" t="s">
        <v>1342</v>
      </c>
      <c r="B72" s="331"/>
      <c r="C72" s="5" t="s">
        <v>1521</v>
      </c>
      <c r="D72" s="19">
        <v>0</v>
      </c>
      <c r="E72" s="31"/>
      <c r="F72" s="5" t="s">
        <v>1527</v>
      </c>
      <c r="G72" s="19">
        <v>1</v>
      </c>
      <c r="H72" s="332"/>
      <c r="I72" s="5" t="s">
        <v>1533</v>
      </c>
      <c r="J72" s="19">
        <v>0</v>
      </c>
      <c r="K72" s="31"/>
      <c r="L72" s="5" t="s">
        <v>1541</v>
      </c>
      <c r="M72" s="19">
        <v>7</v>
      </c>
      <c r="N72" s="332"/>
      <c r="O72" s="5" t="s">
        <v>1543</v>
      </c>
      <c r="P72" s="19">
        <v>1</v>
      </c>
      <c r="Q72" s="31"/>
      <c r="R72" s="5" t="s">
        <v>1437</v>
      </c>
      <c r="S72" s="19">
        <v>0</v>
      </c>
      <c r="T72" s="332"/>
      <c r="V72" s="5" t="s">
        <v>1531</v>
      </c>
      <c r="W72" s="19">
        <v>2</v>
      </c>
      <c r="X72" s="19">
        <v>6</v>
      </c>
      <c r="Y72" s="19">
        <v>2</v>
      </c>
      <c r="Z72" s="19">
        <v>0</v>
      </c>
      <c r="AA72" s="19"/>
      <c r="AB72" s="5" t="s">
        <v>1603</v>
      </c>
      <c r="AC72" s="19">
        <v>1</v>
      </c>
      <c r="AD72" s="19">
        <v>10</v>
      </c>
      <c r="AE72" s="19">
        <v>1</v>
      </c>
      <c r="AF72" s="19">
        <v>0</v>
      </c>
      <c r="AH72" s="5" t="s">
        <v>1604</v>
      </c>
      <c r="AI72" s="19">
        <v>1</v>
      </c>
      <c r="AJ72" s="19">
        <v>0</v>
      </c>
      <c r="AK72" s="19">
        <v>0</v>
      </c>
      <c r="AL72" s="19">
        <v>1</v>
      </c>
      <c r="AN72" s="5" t="s">
        <v>1590</v>
      </c>
      <c r="AO72" s="19">
        <v>1</v>
      </c>
      <c r="AP72" s="19">
        <v>0</v>
      </c>
      <c r="AQ72" s="19">
        <v>0</v>
      </c>
      <c r="AR72" s="19">
        <v>1</v>
      </c>
    </row>
    <row r="73" spans="1:44" s="5" customFormat="1" ht="11.25" x14ac:dyDescent="0.2">
      <c r="A73" s="19" t="s">
        <v>1342</v>
      </c>
      <c r="B73" s="331"/>
      <c r="C73" s="5" t="s">
        <v>1524</v>
      </c>
      <c r="D73" s="19">
        <v>3</v>
      </c>
      <c r="E73" s="31"/>
      <c r="F73" s="5" t="s">
        <v>1561</v>
      </c>
      <c r="G73" s="19">
        <v>1</v>
      </c>
      <c r="H73" s="332"/>
      <c r="I73" s="5" t="s">
        <v>1535</v>
      </c>
      <c r="J73" s="19">
        <v>2</v>
      </c>
      <c r="K73" s="31"/>
      <c r="L73" s="5" t="s">
        <v>1543</v>
      </c>
      <c r="M73" s="19">
        <v>9</v>
      </c>
      <c r="N73" s="332"/>
      <c r="O73" s="5" t="s">
        <v>1545</v>
      </c>
      <c r="P73" s="19">
        <v>8</v>
      </c>
      <c r="Q73" s="31"/>
      <c r="R73" s="5" t="s">
        <v>1514</v>
      </c>
      <c r="S73" s="19">
        <v>16</v>
      </c>
      <c r="T73" s="332"/>
      <c r="V73" s="5" t="s">
        <v>1564</v>
      </c>
      <c r="W73" s="19">
        <v>4</v>
      </c>
      <c r="X73" s="19">
        <v>16</v>
      </c>
      <c r="Y73" s="19">
        <v>2</v>
      </c>
      <c r="Z73" s="19">
        <v>2</v>
      </c>
      <c r="AB73" s="5" t="s">
        <v>1606</v>
      </c>
      <c r="AC73" s="19">
        <v>1</v>
      </c>
      <c r="AD73" s="19">
        <v>7</v>
      </c>
      <c r="AE73" s="19">
        <v>0</v>
      </c>
      <c r="AF73" s="19">
        <v>1</v>
      </c>
      <c r="AH73" s="5" t="s">
        <v>1607</v>
      </c>
      <c r="AI73" s="19">
        <v>1</v>
      </c>
      <c r="AJ73" s="19">
        <v>10</v>
      </c>
      <c r="AK73" s="19">
        <v>0</v>
      </c>
      <c r="AL73" s="19">
        <v>1</v>
      </c>
      <c r="AN73" s="5" t="s">
        <v>1593</v>
      </c>
      <c r="AO73" s="19">
        <v>1</v>
      </c>
      <c r="AP73" s="19">
        <v>1</v>
      </c>
      <c r="AQ73" s="19">
        <v>1</v>
      </c>
      <c r="AR73" s="19">
        <v>0</v>
      </c>
    </row>
    <row r="74" spans="1:44" s="5" customFormat="1" ht="11.25" x14ac:dyDescent="0.2">
      <c r="A74" s="19" t="s">
        <v>1350</v>
      </c>
      <c r="B74" s="331"/>
      <c r="C74" s="5" t="s">
        <v>1598</v>
      </c>
      <c r="D74" s="19">
        <v>0</v>
      </c>
      <c r="E74" s="31"/>
      <c r="F74" s="5" t="s">
        <v>1564</v>
      </c>
      <c r="G74" s="19">
        <v>7</v>
      </c>
      <c r="H74" s="332"/>
      <c r="I74" s="5" t="s">
        <v>1470</v>
      </c>
      <c r="J74" s="19">
        <v>1</v>
      </c>
      <c r="K74" s="31"/>
      <c r="L74" s="5" t="s">
        <v>1602</v>
      </c>
      <c r="M74" s="19">
        <v>0</v>
      </c>
      <c r="N74" s="332"/>
      <c r="O74" s="5" t="s">
        <v>1470</v>
      </c>
      <c r="P74" s="19">
        <v>7</v>
      </c>
      <c r="Q74" s="31"/>
      <c r="R74" s="5" t="s">
        <v>1564</v>
      </c>
      <c r="S74" s="19">
        <v>0</v>
      </c>
      <c r="T74" s="332"/>
      <c r="V74" s="5" t="s">
        <v>1565</v>
      </c>
      <c r="W74" s="19">
        <v>1</v>
      </c>
      <c r="X74" s="19">
        <v>0</v>
      </c>
      <c r="Y74" s="19">
        <v>1</v>
      </c>
      <c r="Z74" s="19">
        <v>0</v>
      </c>
      <c r="AB74" s="5" t="s">
        <v>1609</v>
      </c>
      <c r="AC74" s="19">
        <v>1</v>
      </c>
      <c r="AD74" s="19">
        <v>1</v>
      </c>
      <c r="AE74" s="19">
        <v>1</v>
      </c>
      <c r="AF74" s="19">
        <v>0</v>
      </c>
      <c r="AH74" s="5" t="s">
        <v>1610</v>
      </c>
      <c r="AI74" s="19">
        <v>1</v>
      </c>
      <c r="AJ74" s="19">
        <v>3</v>
      </c>
      <c r="AK74" s="19">
        <v>0</v>
      </c>
      <c r="AL74" s="19">
        <v>1</v>
      </c>
      <c r="AN74" s="5" t="s">
        <v>1596</v>
      </c>
      <c r="AO74" s="19">
        <v>1</v>
      </c>
      <c r="AP74" s="19">
        <v>1</v>
      </c>
      <c r="AQ74" s="19">
        <v>0</v>
      </c>
      <c r="AR74" s="19">
        <v>1</v>
      </c>
    </row>
    <row r="75" spans="1:44" s="5" customFormat="1" ht="11.25" x14ac:dyDescent="0.2">
      <c r="A75" s="19" t="s">
        <v>1358</v>
      </c>
      <c r="B75" s="331"/>
      <c r="C75" s="5" t="s">
        <v>1423</v>
      </c>
      <c r="D75" s="19">
        <v>8</v>
      </c>
      <c r="E75" s="31"/>
      <c r="F75" s="5" t="s">
        <v>1611</v>
      </c>
      <c r="G75" s="19">
        <v>10</v>
      </c>
      <c r="H75" s="332"/>
      <c r="I75" s="5" t="s">
        <v>1423</v>
      </c>
      <c r="J75" s="19">
        <v>12</v>
      </c>
      <c r="K75" s="31"/>
      <c r="L75" s="5" t="s">
        <v>1430</v>
      </c>
      <c r="M75" s="19">
        <v>12</v>
      </c>
      <c r="N75" s="332"/>
      <c r="O75" s="5" t="s">
        <v>1612</v>
      </c>
      <c r="P75" s="19">
        <v>1</v>
      </c>
      <c r="Q75" s="31"/>
      <c r="R75" s="5" t="s">
        <v>1427</v>
      </c>
      <c r="S75" s="19">
        <v>7</v>
      </c>
      <c r="T75" s="332"/>
      <c r="V75" s="5" t="s">
        <v>1566</v>
      </c>
      <c r="W75" s="19">
        <v>1</v>
      </c>
      <c r="X75" s="19">
        <v>0</v>
      </c>
      <c r="Y75" s="19">
        <v>0</v>
      </c>
      <c r="Z75" s="19">
        <v>1</v>
      </c>
      <c r="AB75" s="5" t="s">
        <v>1614</v>
      </c>
      <c r="AC75" s="19">
        <v>2</v>
      </c>
      <c r="AD75" s="19">
        <v>9</v>
      </c>
      <c r="AE75" s="19">
        <v>1</v>
      </c>
      <c r="AF75" s="19">
        <v>1</v>
      </c>
      <c r="AH75" s="5" t="s">
        <v>1615</v>
      </c>
      <c r="AI75" s="19">
        <v>1</v>
      </c>
      <c r="AJ75" s="19">
        <v>3</v>
      </c>
      <c r="AK75" s="19">
        <v>1</v>
      </c>
      <c r="AL75" s="19">
        <v>0</v>
      </c>
      <c r="AN75" s="5" t="s">
        <v>1601</v>
      </c>
      <c r="AO75" s="19">
        <v>2</v>
      </c>
      <c r="AP75" s="19">
        <v>2</v>
      </c>
      <c r="AQ75" s="19">
        <v>1</v>
      </c>
      <c r="AR75" s="19">
        <v>1</v>
      </c>
    </row>
    <row r="76" spans="1:44" s="5" customFormat="1" ht="11.25" x14ac:dyDescent="0.2">
      <c r="A76" s="19" t="s">
        <v>1361</v>
      </c>
      <c r="B76" s="331"/>
      <c r="C76" s="5" t="s">
        <v>1362</v>
      </c>
      <c r="D76" s="19">
        <v>0</v>
      </c>
      <c r="E76" s="31"/>
      <c r="F76" s="5" t="s">
        <v>1581</v>
      </c>
      <c r="G76" s="19">
        <v>1</v>
      </c>
      <c r="H76" s="332"/>
      <c r="I76" s="5" t="s">
        <v>1584</v>
      </c>
      <c r="J76" s="19">
        <v>0</v>
      </c>
      <c r="K76" s="31"/>
      <c r="L76" s="5" t="s">
        <v>1483</v>
      </c>
      <c r="M76" s="19">
        <v>3</v>
      </c>
      <c r="N76" s="332"/>
      <c r="O76" s="5" t="s">
        <v>1572</v>
      </c>
      <c r="P76" s="19">
        <v>1</v>
      </c>
      <c r="Q76" s="31"/>
      <c r="R76" s="5" t="s">
        <v>1573</v>
      </c>
      <c r="S76" s="19">
        <v>0</v>
      </c>
      <c r="T76" s="332"/>
      <c r="V76" s="5" t="s">
        <v>1598</v>
      </c>
      <c r="W76" s="19">
        <v>1</v>
      </c>
      <c r="X76" s="19">
        <v>0</v>
      </c>
      <c r="Y76" s="19">
        <v>0</v>
      </c>
      <c r="Z76" s="19">
        <v>1</v>
      </c>
      <c r="AB76" s="5" t="s">
        <v>1617</v>
      </c>
      <c r="AC76" s="19">
        <v>1</v>
      </c>
      <c r="AD76" s="19">
        <v>0</v>
      </c>
      <c r="AE76" s="19">
        <v>1</v>
      </c>
      <c r="AF76" s="19">
        <v>0</v>
      </c>
      <c r="AH76" s="5" t="s">
        <v>1618</v>
      </c>
      <c r="AI76" s="19">
        <v>1</v>
      </c>
      <c r="AJ76" s="19">
        <v>1</v>
      </c>
      <c r="AK76" s="19">
        <v>1</v>
      </c>
      <c r="AL76" s="19">
        <v>0</v>
      </c>
      <c r="AN76" s="5" t="s">
        <v>1989</v>
      </c>
      <c r="AO76" s="19">
        <v>2</v>
      </c>
      <c r="AP76" s="19">
        <v>2</v>
      </c>
      <c r="AQ76" s="19">
        <v>1</v>
      </c>
      <c r="AR76" s="19">
        <v>1</v>
      </c>
    </row>
    <row r="77" spans="1:44" s="5" customFormat="1" ht="11.25" x14ac:dyDescent="0.2">
      <c r="A77" s="19"/>
      <c r="B77" s="331"/>
      <c r="D77" s="19"/>
      <c r="E77" s="31"/>
      <c r="G77" s="19"/>
      <c r="H77" s="332"/>
      <c r="J77" s="19"/>
      <c r="K77" s="31"/>
      <c r="M77" s="19"/>
      <c r="N77" s="332"/>
      <c r="P77" s="19"/>
      <c r="Q77" s="31"/>
      <c r="S77" s="19"/>
      <c r="T77" s="332"/>
      <c r="V77" s="5" t="s">
        <v>1602</v>
      </c>
      <c r="W77" s="19">
        <v>1</v>
      </c>
      <c r="X77" s="19">
        <v>0</v>
      </c>
      <c r="Y77" s="19">
        <v>1</v>
      </c>
      <c r="Z77" s="19">
        <v>0</v>
      </c>
      <c r="AB77" s="5" t="s">
        <v>1620</v>
      </c>
      <c r="AC77" s="19">
        <v>1</v>
      </c>
      <c r="AD77" s="19">
        <v>4</v>
      </c>
      <c r="AE77" s="19">
        <v>0</v>
      </c>
      <c r="AF77" s="19">
        <v>1</v>
      </c>
      <c r="AH77" s="5" t="s">
        <v>1621</v>
      </c>
      <c r="AI77" s="19">
        <v>1</v>
      </c>
      <c r="AJ77" s="19">
        <v>0</v>
      </c>
      <c r="AK77" s="19">
        <v>0</v>
      </c>
      <c r="AL77" s="19">
        <v>1</v>
      </c>
      <c r="AO77" s="19"/>
      <c r="AP77" s="19"/>
      <c r="AQ77" s="19"/>
      <c r="AR77" s="19"/>
    </row>
    <row r="78" spans="1:44" s="5" customFormat="1" ht="11.25" x14ac:dyDescent="0.2">
      <c r="A78" s="19"/>
      <c r="B78" s="331"/>
      <c r="C78" s="73" t="s">
        <v>724</v>
      </c>
      <c r="D78" s="336">
        <f>SUM(D69:D77)</f>
        <v>16</v>
      </c>
      <c r="E78" s="31"/>
      <c r="F78" s="73" t="s">
        <v>724</v>
      </c>
      <c r="G78" s="333">
        <f>SUM(G69:G77)</f>
        <v>56</v>
      </c>
      <c r="H78" s="332"/>
      <c r="I78" s="73" t="s">
        <v>724</v>
      </c>
      <c r="J78" s="333">
        <f>SUM(J69:J77)</f>
        <v>21</v>
      </c>
      <c r="K78" s="31"/>
      <c r="L78" s="73" t="s">
        <v>724</v>
      </c>
      <c r="M78" s="333">
        <f>SUM(M69:M77)</f>
        <v>45</v>
      </c>
      <c r="N78" s="332"/>
      <c r="O78" s="73" t="s">
        <v>724</v>
      </c>
      <c r="P78" s="333">
        <f>SUM(P69:P77)</f>
        <v>20</v>
      </c>
      <c r="Q78" s="31"/>
      <c r="R78" s="73" t="s">
        <v>724</v>
      </c>
      <c r="S78" s="333">
        <f>SUM(S69:S77)</f>
        <v>46</v>
      </c>
      <c r="T78" s="332"/>
      <c r="V78" s="72" t="s">
        <v>1605</v>
      </c>
      <c r="W78" s="19">
        <v>1</v>
      </c>
      <c r="X78" s="19">
        <v>6</v>
      </c>
      <c r="Y78" s="19">
        <v>1</v>
      </c>
      <c r="Z78" s="19">
        <v>0</v>
      </c>
      <c r="AB78" s="5" t="s">
        <v>1623</v>
      </c>
      <c r="AC78" s="19">
        <v>1</v>
      </c>
      <c r="AD78" s="19">
        <v>8</v>
      </c>
      <c r="AE78" s="19">
        <v>0</v>
      </c>
      <c r="AF78" s="19">
        <v>1</v>
      </c>
      <c r="AH78" s="5" t="s">
        <v>1624</v>
      </c>
      <c r="AI78" s="19">
        <v>1</v>
      </c>
      <c r="AJ78" s="19">
        <v>1</v>
      </c>
      <c r="AK78" s="19">
        <v>0</v>
      </c>
      <c r="AL78" s="19">
        <v>1</v>
      </c>
      <c r="AO78" s="19"/>
      <c r="AP78" s="19"/>
      <c r="AQ78" s="19"/>
      <c r="AR78" s="19"/>
    </row>
    <row r="79" spans="1:44" s="5" customFormat="1" ht="11.25" x14ac:dyDescent="0.2">
      <c r="A79" s="19"/>
      <c r="B79" s="331"/>
      <c r="C79" s="337" t="s">
        <v>241</v>
      </c>
      <c r="D79" s="334"/>
      <c r="E79" s="332"/>
      <c r="F79" s="332"/>
      <c r="G79" s="334"/>
      <c r="H79" s="332"/>
      <c r="I79" s="337" t="s">
        <v>242</v>
      </c>
      <c r="J79" s="334"/>
      <c r="K79" s="332"/>
      <c r="L79" s="332"/>
      <c r="M79" s="334"/>
      <c r="N79" s="332"/>
      <c r="O79" s="337" t="s">
        <v>276</v>
      </c>
      <c r="P79" s="334"/>
      <c r="Q79" s="332"/>
      <c r="R79" s="332"/>
      <c r="S79" s="334"/>
      <c r="T79" s="332"/>
      <c r="V79" s="72" t="s">
        <v>1608</v>
      </c>
      <c r="W79" s="19">
        <v>1</v>
      </c>
      <c r="X79" s="19">
        <v>8</v>
      </c>
      <c r="Y79" s="19">
        <v>0</v>
      </c>
      <c r="Z79" s="19">
        <v>1</v>
      </c>
      <c r="AB79" s="5" t="s">
        <v>1626</v>
      </c>
      <c r="AC79" s="19">
        <v>1</v>
      </c>
      <c r="AD79" s="19">
        <v>6</v>
      </c>
      <c r="AE79" s="19">
        <v>1</v>
      </c>
      <c r="AF79" s="19">
        <v>0</v>
      </c>
      <c r="AH79" s="5" t="s">
        <v>1627</v>
      </c>
      <c r="AI79" s="19">
        <v>1</v>
      </c>
      <c r="AJ79" s="19">
        <v>16</v>
      </c>
      <c r="AK79" s="19">
        <v>1</v>
      </c>
      <c r="AL79" s="19">
        <v>0</v>
      </c>
      <c r="AN79" s="72"/>
      <c r="AO79" s="19"/>
      <c r="AP79" s="19"/>
      <c r="AQ79" s="19"/>
      <c r="AR79" s="19"/>
    </row>
    <row r="80" spans="1:44" s="5" customFormat="1" ht="11.25" x14ac:dyDescent="0.2">
      <c r="A80" s="19"/>
      <c r="B80" s="331"/>
      <c r="C80" s="5" t="s">
        <v>274</v>
      </c>
      <c r="D80" s="19"/>
      <c r="E80" s="31"/>
      <c r="F80" s="5" t="s">
        <v>1080</v>
      </c>
      <c r="G80" s="19"/>
      <c r="H80" s="332"/>
      <c r="I80" s="5" t="s">
        <v>275</v>
      </c>
      <c r="J80" s="19"/>
      <c r="K80" s="31"/>
      <c r="L80" s="5" t="s">
        <v>235</v>
      </c>
      <c r="M80" s="19"/>
      <c r="N80" s="332"/>
      <c r="O80" s="5" t="s">
        <v>161</v>
      </c>
      <c r="P80" s="19"/>
      <c r="Q80" s="31"/>
      <c r="R80" s="5" t="s">
        <v>1548</v>
      </c>
      <c r="S80" s="19"/>
      <c r="T80" s="332"/>
      <c r="V80" s="72" t="s">
        <v>1613</v>
      </c>
      <c r="W80" s="19">
        <v>1</v>
      </c>
      <c r="X80" s="19">
        <v>0</v>
      </c>
      <c r="Y80" s="19">
        <v>1</v>
      </c>
      <c r="Z80" s="19">
        <v>0</v>
      </c>
      <c r="AB80" s="5" t="s">
        <v>1629</v>
      </c>
      <c r="AC80" s="19">
        <v>1</v>
      </c>
      <c r="AD80" s="19">
        <v>9</v>
      </c>
      <c r="AE80" s="19">
        <v>1</v>
      </c>
      <c r="AF80" s="19">
        <v>0</v>
      </c>
      <c r="AH80" s="5" t="s">
        <v>1630</v>
      </c>
      <c r="AI80" s="19">
        <v>1</v>
      </c>
      <c r="AJ80" s="19">
        <v>8</v>
      </c>
      <c r="AK80" s="19">
        <v>1</v>
      </c>
      <c r="AL80" s="19">
        <v>0</v>
      </c>
      <c r="AO80" s="19"/>
      <c r="AP80" s="19"/>
      <c r="AQ80" s="19"/>
      <c r="AR80" s="19"/>
    </row>
    <row r="81" spans="1:45" s="5" customFormat="1" ht="11.25" x14ac:dyDescent="0.2">
      <c r="A81" s="19"/>
      <c r="B81" s="332"/>
      <c r="D81" s="19"/>
      <c r="E81" s="31"/>
      <c r="G81" s="19"/>
      <c r="H81" s="332"/>
      <c r="J81" s="19"/>
      <c r="K81" s="31"/>
      <c r="M81" s="19"/>
      <c r="N81" s="332"/>
      <c r="P81" s="19"/>
      <c r="Q81" s="31"/>
      <c r="S81" s="19"/>
      <c r="T81" s="332"/>
      <c r="V81" s="72" t="s">
        <v>1616</v>
      </c>
      <c r="W81" s="19">
        <v>5</v>
      </c>
      <c r="X81" s="19">
        <v>17</v>
      </c>
      <c r="Y81" s="19">
        <v>3</v>
      </c>
      <c r="Z81" s="19">
        <v>2</v>
      </c>
      <c r="AB81" s="5" t="s">
        <v>1632</v>
      </c>
      <c r="AC81" s="19">
        <v>2</v>
      </c>
      <c r="AD81" s="19">
        <v>2</v>
      </c>
      <c r="AE81" s="19">
        <v>0</v>
      </c>
      <c r="AF81" s="19">
        <v>2</v>
      </c>
      <c r="AH81" s="5" t="s">
        <v>1633</v>
      </c>
      <c r="AI81" s="19">
        <v>1</v>
      </c>
      <c r="AJ81" s="19">
        <v>8</v>
      </c>
      <c r="AK81" s="19">
        <v>0</v>
      </c>
      <c r="AL81" s="19">
        <v>1</v>
      </c>
      <c r="AO81" s="19"/>
      <c r="AP81" s="19"/>
      <c r="AQ81" s="19"/>
      <c r="AR81" s="19"/>
    </row>
    <row r="82" spans="1:45" s="5" customFormat="1" ht="11.25" x14ac:dyDescent="0.2">
      <c r="A82" s="19" t="s">
        <v>1319</v>
      </c>
      <c r="B82" s="332"/>
      <c r="C82" s="5" t="s">
        <v>1455</v>
      </c>
      <c r="D82" s="19">
        <v>9</v>
      </c>
      <c r="E82" s="31"/>
      <c r="F82" s="5" t="s">
        <v>1459</v>
      </c>
      <c r="G82" s="19">
        <v>11</v>
      </c>
      <c r="H82" s="332"/>
      <c r="I82" s="5" t="s">
        <v>1440</v>
      </c>
      <c r="J82" s="19">
        <v>5</v>
      </c>
      <c r="K82" s="31"/>
      <c r="L82" s="5" t="s">
        <v>1389</v>
      </c>
      <c r="M82" s="19">
        <v>10</v>
      </c>
      <c r="N82" s="332"/>
      <c r="O82" s="5" t="s">
        <v>1425</v>
      </c>
      <c r="P82" s="19">
        <v>14</v>
      </c>
      <c r="Q82" s="31"/>
      <c r="R82" s="5" t="s">
        <v>1462</v>
      </c>
      <c r="S82" s="19">
        <v>14</v>
      </c>
      <c r="T82" s="332"/>
      <c r="V82" s="72" t="s">
        <v>1619</v>
      </c>
      <c r="W82" s="19">
        <v>1</v>
      </c>
      <c r="X82" s="19">
        <v>0</v>
      </c>
      <c r="Y82" s="19">
        <v>0</v>
      </c>
      <c r="Z82" s="19">
        <v>1</v>
      </c>
      <c r="AB82" s="5" t="s">
        <v>1635</v>
      </c>
      <c r="AC82" s="19">
        <v>2</v>
      </c>
      <c r="AD82" s="19">
        <v>7</v>
      </c>
      <c r="AE82" s="19">
        <v>0</v>
      </c>
      <c r="AF82" s="19">
        <v>2</v>
      </c>
      <c r="AH82" s="5" t="s">
        <v>1636</v>
      </c>
      <c r="AI82" s="19">
        <v>1</v>
      </c>
      <c r="AJ82" s="19">
        <v>0</v>
      </c>
      <c r="AK82" s="19">
        <v>0</v>
      </c>
      <c r="AL82" s="19">
        <v>1</v>
      </c>
      <c r="AO82" s="19"/>
      <c r="AP82" s="19"/>
      <c r="AQ82" s="19"/>
      <c r="AR82" s="19"/>
    </row>
    <row r="83" spans="1:45" s="5" customFormat="1" ht="11.25" x14ac:dyDescent="0.2">
      <c r="A83" s="19" t="s">
        <v>1328</v>
      </c>
      <c r="B83" s="332"/>
      <c r="C83" s="5" t="s">
        <v>1562</v>
      </c>
      <c r="D83" s="19">
        <v>15</v>
      </c>
      <c r="E83" s="31"/>
      <c r="F83" s="5" t="s">
        <v>1570</v>
      </c>
      <c r="G83" s="19">
        <v>1</v>
      </c>
      <c r="H83" s="332"/>
      <c r="I83" s="5" t="s">
        <v>1575</v>
      </c>
      <c r="J83" s="19">
        <v>22</v>
      </c>
      <c r="K83" s="31"/>
      <c r="L83" s="5" t="s">
        <v>1579</v>
      </c>
      <c r="M83" s="19">
        <v>7</v>
      </c>
      <c r="N83" s="332"/>
      <c r="O83" s="5" t="s">
        <v>1637</v>
      </c>
      <c r="P83" s="19">
        <v>14</v>
      </c>
      <c r="Q83" s="31"/>
      <c r="R83" s="5" t="s">
        <v>1591</v>
      </c>
      <c r="S83" s="19">
        <v>13</v>
      </c>
      <c r="T83" s="332"/>
      <c r="V83" s="72" t="s">
        <v>1622</v>
      </c>
      <c r="W83" s="19">
        <v>2</v>
      </c>
      <c r="X83" s="19">
        <v>0</v>
      </c>
      <c r="Y83" s="19">
        <v>2</v>
      </c>
      <c r="Z83" s="19">
        <v>0</v>
      </c>
      <c r="AB83" s="5" t="s">
        <v>1639</v>
      </c>
      <c r="AC83" s="19">
        <v>2</v>
      </c>
      <c r="AD83" s="19">
        <v>13</v>
      </c>
      <c r="AE83" s="19">
        <v>2</v>
      </c>
      <c r="AF83" s="19">
        <v>0</v>
      </c>
      <c r="AH83" s="5" t="s">
        <v>1640</v>
      </c>
      <c r="AI83" s="19">
        <v>2</v>
      </c>
      <c r="AJ83" s="19">
        <v>16</v>
      </c>
      <c r="AK83" s="19">
        <v>2</v>
      </c>
      <c r="AL83" s="19">
        <v>0</v>
      </c>
      <c r="AO83" s="19"/>
      <c r="AP83" s="19"/>
      <c r="AQ83" s="19"/>
      <c r="AR83" s="19"/>
    </row>
    <row r="84" spans="1:45" s="5" customFormat="1" ht="11.25" x14ac:dyDescent="0.2">
      <c r="A84" s="19" t="s">
        <v>1328</v>
      </c>
      <c r="B84" s="332"/>
      <c r="C84" s="5" t="s">
        <v>1567</v>
      </c>
      <c r="D84" s="19">
        <v>7</v>
      </c>
      <c r="E84" s="31"/>
      <c r="F84" s="5" t="s">
        <v>1597</v>
      </c>
      <c r="G84" s="19">
        <v>1</v>
      </c>
      <c r="H84" s="332"/>
      <c r="I84" s="5" t="s">
        <v>1641</v>
      </c>
      <c r="J84" s="19">
        <v>0</v>
      </c>
      <c r="K84" s="31"/>
      <c r="L84" s="5" t="s">
        <v>1582</v>
      </c>
      <c r="M84" s="19">
        <v>0</v>
      </c>
      <c r="N84" s="332"/>
      <c r="O84" s="5" t="s">
        <v>1588</v>
      </c>
      <c r="P84" s="19">
        <v>3</v>
      </c>
      <c r="Q84" s="31"/>
      <c r="R84" s="5" t="s">
        <v>1594</v>
      </c>
      <c r="S84" s="19">
        <v>0</v>
      </c>
      <c r="T84" s="332"/>
      <c r="V84" s="72" t="s">
        <v>1625</v>
      </c>
      <c r="W84" s="19">
        <v>2</v>
      </c>
      <c r="X84" s="19">
        <v>6</v>
      </c>
      <c r="Y84" s="19">
        <v>0</v>
      </c>
      <c r="Z84" s="19">
        <v>2</v>
      </c>
      <c r="AB84" s="5" t="s">
        <v>1643</v>
      </c>
      <c r="AC84" s="19">
        <v>1</v>
      </c>
      <c r="AD84" s="19">
        <v>2</v>
      </c>
      <c r="AE84" s="19">
        <v>1</v>
      </c>
      <c r="AF84" s="19">
        <v>0</v>
      </c>
      <c r="AH84" s="5" t="s">
        <v>1644</v>
      </c>
      <c r="AI84" s="19">
        <v>1</v>
      </c>
      <c r="AJ84" s="19">
        <v>0</v>
      </c>
      <c r="AK84" s="19">
        <v>1</v>
      </c>
      <c r="AL84" s="19">
        <v>0</v>
      </c>
      <c r="AO84" s="19"/>
      <c r="AP84" s="19"/>
      <c r="AQ84" s="19"/>
      <c r="AR84" s="19"/>
    </row>
    <row r="85" spans="1:45" s="5" customFormat="1" ht="11.25" x14ac:dyDescent="0.2">
      <c r="A85" s="19" t="s">
        <v>1342</v>
      </c>
      <c r="B85" s="332"/>
      <c r="C85" s="5" t="s">
        <v>1547</v>
      </c>
      <c r="D85" s="19">
        <v>15</v>
      </c>
      <c r="E85" s="31"/>
      <c r="F85" s="5" t="s">
        <v>1514</v>
      </c>
      <c r="G85" s="19">
        <v>6</v>
      </c>
      <c r="H85" s="332"/>
      <c r="I85" s="5" t="s">
        <v>1554</v>
      </c>
      <c r="J85" s="19">
        <v>9</v>
      </c>
      <c r="K85" s="31"/>
      <c r="L85" s="5" t="s">
        <v>1556</v>
      </c>
      <c r="M85" s="19">
        <v>1</v>
      </c>
      <c r="N85" s="332"/>
      <c r="O85" s="5" t="s">
        <v>1560</v>
      </c>
      <c r="P85" s="19">
        <v>10</v>
      </c>
      <c r="Q85" s="31"/>
      <c r="R85" s="5" t="s">
        <v>1514</v>
      </c>
      <c r="S85" s="19">
        <v>4</v>
      </c>
      <c r="T85" s="332"/>
      <c r="V85" s="72" t="s">
        <v>1628</v>
      </c>
      <c r="W85" s="19">
        <v>1</v>
      </c>
      <c r="X85" s="19">
        <v>0</v>
      </c>
      <c r="Y85" s="19">
        <v>1</v>
      </c>
      <c r="Z85" s="19">
        <v>0</v>
      </c>
      <c r="AB85" s="5" t="s">
        <v>1646</v>
      </c>
      <c r="AC85" s="19">
        <v>1</v>
      </c>
      <c r="AD85" s="19">
        <v>0</v>
      </c>
      <c r="AE85" s="19">
        <v>0</v>
      </c>
      <c r="AF85" s="19">
        <v>1</v>
      </c>
      <c r="AH85" s="5" t="s">
        <v>1647</v>
      </c>
      <c r="AI85" s="19">
        <v>1</v>
      </c>
      <c r="AJ85" s="19">
        <v>6</v>
      </c>
      <c r="AK85" s="19">
        <v>0</v>
      </c>
      <c r="AL85" s="19">
        <v>1</v>
      </c>
      <c r="AO85" s="19"/>
      <c r="AP85" s="19"/>
      <c r="AQ85" s="19"/>
      <c r="AR85" s="19"/>
    </row>
    <row r="86" spans="1:45" s="5" customFormat="1" ht="11.25" x14ac:dyDescent="0.2">
      <c r="A86" s="19" t="s">
        <v>1342</v>
      </c>
      <c r="B86" s="332"/>
      <c r="C86" s="5" t="s">
        <v>1648</v>
      </c>
      <c r="D86" s="19">
        <v>0</v>
      </c>
      <c r="E86" s="31"/>
      <c r="F86" s="5" t="s">
        <v>1550</v>
      </c>
      <c r="G86" s="19">
        <v>0</v>
      </c>
      <c r="H86" s="332"/>
      <c r="I86" s="5" t="s">
        <v>1552</v>
      </c>
      <c r="J86" s="19">
        <v>0</v>
      </c>
      <c r="K86" s="31"/>
      <c r="L86" s="5" t="s">
        <v>1558</v>
      </c>
      <c r="M86" s="19">
        <v>6</v>
      </c>
      <c r="N86" s="332"/>
      <c r="O86" s="5" t="s">
        <v>1554</v>
      </c>
      <c r="P86" s="19">
        <v>0</v>
      </c>
      <c r="Q86" s="31"/>
      <c r="R86" s="5" t="s">
        <v>1649</v>
      </c>
      <c r="S86" s="19">
        <v>1</v>
      </c>
      <c r="T86" s="332"/>
      <c r="V86" s="72" t="s">
        <v>1631</v>
      </c>
      <c r="W86" s="19">
        <v>1</v>
      </c>
      <c r="X86" s="19">
        <v>0</v>
      </c>
      <c r="Y86" s="19">
        <v>1</v>
      </c>
      <c r="Z86" s="19">
        <v>0</v>
      </c>
      <c r="AB86" s="5" t="s">
        <v>1651</v>
      </c>
      <c r="AC86" s="19">
        <v>1</v>
      </c>
      <c r="AD86" s="19">
        <v>15</v>
      </c>
      <c r="AE86" s="19">
        <v>1</v>
      </c>
      <c r="AF86" s="19">
        <v>0</v>
      </c>
      <c r="AH86" s="5" t="s">
        <v>1652</v>
      </c>
      <c r="AI86" s="19">
        <v>1</v>
      </c>
      <c r="AJ86" s="19">
        <v>0</v>
      </c>
      <c r="AK86" s="19">
        <v>0</v>
      </c>
      <c r="AL86" s="19">
        <v>1</v>
      </c>
      <c r="AO86" s="19"/>
      <c r="AP86" s="19"/>
      <c r="AQ86" s="19"/>
      <c r="AR86" s="19"/>
    </row>
    <row r="87" spans="1:45" s="5" customFormat="1" ht="11.25" x14ac:dyDescent="0.2">
      <c r="A87" s="19" t="s">
        <v>1350</v>
      </c>
      <c r="B87" s="332"/>
      <c r="C87" s="5" t="s">
        <v>1605</v>
      </c>
      <c r="D87" s="19">
        <v>6</v>
      </c>
      <c r="E87" s="31"/>
      <c r="F87" s="5" t="s">
        <v>1608</v>
      </c>
      <c r="G87" s="19">
        <v>8</v>
      </c>
      <c r="H87" s="332"/>
      <c r="I87" s="5" t="s">
        <v>1613</v>
      </c>
      <c r="J87" s="19">
        <v>0</v>
      </c>
      <c r="K87" s="31"/>
      <c r="L87" s="5" t="s">
        <v>1616</v>
      </c>
      <c r="M87" s="19">
        <v>8</v>
      </c>
      <c r="N87" s="332"/>
      <c r="O87" s="5" t="s">
        <v>1616</v>
      </c>
      <c r="P87" s="19">
        <v>3</v>
      </c>
      <c r="Q87" s="31"/>
      <c r="R87" s="5" t="s">
        <v>1564</v>
      </c>
      <c r="S87" s="19">
        <v>9</v>
      </c>
      <c r="T87" s="332"/>
      <c r="V87" s="72" t="s">
        <v>1634</v>
      </c>
      <c r="W87" s="19">
        <v>1</v>
      </c>
      <c r="X87" s="19">
        <v>0</v>
      </c>
      <c r="Y87" s="19">
        <v>0</v>
      </c>
      <c r="Z87" s="19">
        <v>1</v>
      </c>
      <c r="AB87" s="5" t="s">
        <v>1654</v>
      </c>
      <c r="AC87" s="19">
        <v>1</v>
      </c>
      <c r="AD87" s="19">
        <v>1</v>
      </c>
      <c r="AE87" s="19">
        <v>1</v>
      </c>
      <c r="AF87" s="19">
        <v>0</v>
      </c>
      <c r="AH87" s="5" t="s">
        <v>1655</v>
      </c>
      <c r="AI87" s="19">
        <v>1</v>
      </c>
      <c r="AJ87" s="19">
        <v>0</v>
      </c>
      <c r="AK87" s="19">
        <v>0</v>
      </c>
      <c r="AL87" s="19">
        <v>1</v>
      </c>
      <c r="AO87" s="19"/>
      <c r="AP87" s="19"/>
      <c r="AQ87" s="19"/>
      <c r="AR87" s="19"/>
    </row>
    <row r="88" spans="1:45" s="5" customFormat="1" ht="11.25" x14ac:dyDescent="0.2">
      <c r="A88" s="19" t="s">
        <v>1358</v>
      </c>
      <c r="B88" s="332"/>
      <c r="C88" s="5" t="s">
        <v>1372</v>
      </c>
      <c r="D88" s="19">
        <v>14</v>
      </c>
      <c r="E88" s="31"/>
      <c r="F88" s="5" t="s">
        <v>1438</v>
      </c>
      <c r="G88" s="19">
        <v>6</v>
      </c>
      <c r="H88" s="332"/>
      <c r="I88" s="5" t="s">
        <v>1430</v>
      </c>
      <c r="J88" s="19">
        <v>15</v>
      </c>
      <c r="K88" s="31"/>
      <c r="L88" s="5" t="s">
        <v>1443</v>
      </c>
      <c r="M88" s="19">
        <v>7</v>
      </c>
      <c r="N88" s="332"/>
      <c r="O88" s="5" t="s">
        <v>1369</v>
      </c>
      <c r="P88" s="19">
        <v>9</v>
      </c>
      <c r="Q88" s="31"/>
      <c r="R88" s="5" t="s">
        <v>1447</v>
      </c>
      <c r="S88" s="19">
        <v>9</v>
      </c>
      <c r="T88" s="332"/>
      <c r="V88" s="72" t="s">
        <v>1638</v>
      </c>
      <c r="W88" s="19">
        <v>1</v>
      </c>
      <c r="X88" s="19">
        <v>0</v>
      </c>
      <c r="Y88" s="19">
        <v>1</v>
      </c>
      <c r="Z88" s="19">
        <v>0</v>
      </c>
      <c r="AB88" s="5" t="s">
        <v>1657</v>
      </c>
      <c r="AC88" s="19">
        <v>2</v>
      </c>
      <c r="AD88" s="19">
        <v>10</v>
      </c>
      <c r="AE88" s="19">
        <v>0</v>
      </c>
      <c r="AF88" s="19">
        <v>2</v>
      </c>
      <c r="AH88" s="5" t="s">
        <v>1658</v>
      </c>
      <c r="AI88" s="19">
        <v>3</v>
      </c>
      <c r="AJ88" s="19">
        <v>34</v>
      </c>
      <c r="AK88" s="19">
        <v>2</v>
      </c>
      <c r="AL88" s="19">
        <v>1</v>
      </c>
      <c r="AO88" s="19"/>
      <c r="AP88" s="19"/>
      <c r="AQ88" s="19"/>
      <c r="AR88" s="19"/>
    </row>
    <row r="89" spans="1:45" s="5" customFormat="1" ht="11.25" x14ac:dyDescent="0.2">
      <c r="A89" s="19" t="s">
        <v>1361</v>
      </c>
      <c r="B89" s="332"/>
      <c r="C89" s="5" t="s">
        <v>1569</v>
      </c>
      <c r="D89" s="19">
        <v>1</v>
      </c>
      <c r="E89" s="31"/>
      <c r="F89" s="5" t="s">
        <v>1587</v>
      </c>
      <c r="G89" s="19">
        <v>1</v>
      </c>
      <c r="H89" s="332"/>
      <c r="I89" s="5" t="s">
        <v>1584</v>
      </c>
      <c r="J89" s="19">
        <v>7</v>
      </c>
      <c r="K89" s="31"/>
      <c r="L89" s="5" t="s">
        <v>1364</v>
      </c>
      <c r="M89" s="19">
        <v>9</v>
      </c>
      <c r="N89" s="332"/>
      <c r="O89" s="5" t="s">
        <v>1482</v>
      </c>
      <c r="P89" s="19">
        <v>8</v>
      </c>
      <c r="Q89" s="31"/>
      <c r="R89" s="5" t="s">
        <v>1484</v>
      </c>
      <c r="S89" s="19">
        <v>2</v>
      </c>
      <c r="T89" s="332"/>
      <c r="V89" s="72" t="s">
        <v>1642</v>
      </c>
      <c r="W89" s="19">
        <v>1</v>
      </c>
      <c r="X89" s="19">
        <v>0</v>
      </c>
      <c r="Y89" s="19">
        <v>0</v>
      </c>
      <c r="Z89" s="19">
        <v>1</v>
      </c>
      <c r="AB89" s="5" t="s">
        <v>1660</v>
      </c>
      <c r="AC89" s="19">
        <v>1</v>
      </c>
      <c r="AD89" s="19">
        <v>0</v>
      </c>
      <c r="AE89" s="19">
        <v>0</v>
      </c>
      <c r="AF89" s="19">
        <v>1</v>
      </c>
      <c r="AH89" s="5" t="s">
        <v>1661</v>
      </c>
      <c r="AI89" s="19">
        <v>1</v>
      </c>
      <c r="AJ89" s="19">
        <v>0</v>
      </c>
      <c r="AK89" s="19">
        <v>1</v>
      </c>
      <c r="AL89" s="19">
        <v>0</v>
      </c>
      <c r="AO89" s="19"/>
      <c r="AP89" s="19"/>
      <c r="AQ89" s="19"/>
      <c r="AR89" s="19"/>
    </row>
    <row r="90" spans="1:45" s="5" customFormat="1" ht="11.25" x14ac:dyDescent="0.2">
      <c r="A90" s="19"/>
      <c r="B90" s="332"/>
      <c r="D90" s="19"/>
      <c r="E90" s="31"/>
      <c r="G90" s="19"/>
      <c r="H90" s="332"/>
      <c r="J90" s="19"/>
      <c r="K90" s="31"/>
      <c r="M90" s="19"/>
      <c r="N90" s="332"/>
      <c r="P90" s="19"/>
      <c r="Q90" s="31"/>
      <c r="S90" s="19"/>
      <c r="T90" s="332"/>
      <c r="V90" s="72" t="s">
        <v>1645</v>
      </c>
      <c r="W90" s="19">
        <v>1</v>
      </c>
      <c r="X90" s="19">
        <v>6</v>
      </c>
      <c r="Y90" s="19">
        <v>1</v>
      </c>
      <c r="Z90" s="19">
        <v>0</v>
      </c>
      <c r="AB90" s="5" t="s">
        <v>1663</v>
      </c>
      <c r="AC90" s="19">
        <v>1</v>
      </c>
      <c r="AD90" s="19">
        <v>0</v>
      </c>
      <c r="AE90" s="19">
        <v>1</v>
      </c>
      <c r="AF90" s="19">
        <v>0</v>
      </c>
      <c r="AH90" s="5" t="s">
        <v>1664</v>
      </c>
      <c r="AI90" s="19">
        <v>1</v>
      </c>
      <c r="AJ90" s="19">
        <v>1</v>
      </c>
      <c r="AK90" s="19">
        <v>0</v>
      </c>
      <c r="AL90" s="19">
        <v>1</v>
      </c>
      <c r="AO90" s="19"/>
      <c r="AP90" s="19"/>
      <c r="AQ90" s="19"/>
      <c r="AR90" s="19"/>
    </row>
    <row r="91" spans="1:45" s="5" customFormat="1" ht="11.25" x14ac:dyDescent="0.2">
      <c r="A91" s="19"/>
      <c r="B91" s="332"/>
      <c r="C91" s="73" t="s">
        <v>724</v>
      </c>
      <c r="D91" s="333">
        <f>SUM(D82:D89)</f>
        <v>67</v>
      </c>
      <c r="E91" s="31"/>
      <c r="F91" s="73" t="s">
        <v>724</v>
      </c>
      <c r="G91" s="333">
        <f>SUM(G82:G89)</f>
        <v>34</v>
      </c>
      <c r="H91" s="332"/>
      <c r="I91" s="73" t="s">
        <v>724</v>
      </c>
      <c r="J91" s="333">
        <f>SUM(J82:J89)</f>
        <v>58</v>
      </c>
      <c r="K91" s="31"/>
      <c r="L91" s="73" t="s">
        <v>724</v>
      </c>
      <c r="M91" s="333">
        <f>SUM(M82:M89)</f>
        <v>48</v>
      </c>
      <c r="N91" s="332"/>
      <c r="O91" s="73" t="s">
        <v>724</v>
      </c>
      <c r="P91" s="333">
        <f>SUM(P82:P89)</f>
        <v>61</v>
      </c>
      <c r="Q91" s="31"/>
      <c r="R91" s="73" t="s">
        <v>724</v>
      </c>
      <c r="S91" s="333">
        <f>SUM(S82:S89)</f>
        <v>52</v>
      </c>
      <c r="T91" s="332"/>
      <c r="V91" s="72" t="s">
        <v>1650</v>
      </c>
      <c r="W91" s="19">
        <v>1</v>
      </c>
      <c r="X91" s="19">
        <v>2</v>
      </c>
      <c r="Y91" s="19">
        <v>0</v>
      </c>
      <c r="Z91" s="19">
        <v>1</v>
      </c>
      <c r="AB91" s="5" t="s">
        <v>1665</v>
      </c>
      <c r="AC91" s="19">
        <v>1</v>
      </c>
      <c r="AD91" s="19">
        <v>0</v>
      </c>
      <c r="AE91" s="19">
        <v>1</v>
      </c>
      <c r="AF91" s="19">
        <v>0</v>
      </c>
      <c r="AH91" s="5" t="s">
        <v>1666</v>
      </c>
      <c r="AI91" s="19">
        <v>1</v>
      </c>
      <c r="AJ91" s="19">
        <v>2</v>
      </c>
      <c r="AK91" s="19">
        <v>0</v>
      </c>
      <c r="AL91" s="19">
        <v>1</v>
      </c>
      <c r="AO91" s="19"/>
      <c r="AP91" s="19"/>
      <c r="AQ91" s="19"/>
      <c r="AR91" s="19"/>
    </row>
    <row r="92" spans="1:45" s="5" customFormat="1" ht="11.25" x14ac:dyDescent="0.2">
      <c r="A92" s="19"/>
      <c r="B92" s="332"/>
      <c r="C92" s="338" t="s">
        <v>277</v>
      </c>
      <c r="D92" s="339"/>
      <c r="E92" s="340"/>
      <c r="F92" s="341"/>
      <c r="G92" s="339"/>
      <c r="H92" s="340"/>
      <c r="I92" s="342" t="s">
        <v>278</v>
      </c>
      <c r="J92" s="339"/>
      <c r="K92" s="340"/>
      <c r="L92" s="341"/>
      <c r="M92" s="339"/>
      <c r="N92" s="340"/>
      <c r="O92" s="342" t="s">
        <v>279</v>
      </c>
      <c r="P92" s="339"/>
      <c r="Q92" s="340"/>
      <c r="R92" s="341"/>
      <c r="S92" s="339"/>
      <c r="T92" s="332"/>
      <c r="V92" s="72" t="s">
        <v>1653</v>
      </c>
      <c r="W92" s="19">
        <v>1</v>
      </c>
      <c r="X92" s="19">
        <v>0</v>
      </c>
      <c r="Y92" s="19">
        <v>0</v>
      </c>
      <c r="Z92" s="19">
        <v>1</v>
      </c>
      <c r="AB92" s="5" t="s">
        <v>1667</v>
      </c>
      <c r="AC92" s="19">
        <v>1</v>
      </c>
      <c r="AD92" s="19">
        <v>9</v>
      </c>
      <c r="AE92" s="19">
        <v>0</v>
      </c>
      <c r="AF92" s="19">
        <v>1</v>
      </c>
      <c r="AH92" s="5" t="s">
        <v>1668</v>
      </c>
      <c r="AI92" s="19">
        <v>1</v>
      </c>
      <c r="AJ92" s="19">
        <v>17</v>
      </c>
      <c r="AK92" s="19">
        <v>1</v>
      </c>
      <c r="AL92" s="19">
        <v>0</v>
      </c>
      <c r="AO92" s="19"/>
      <c r="AP92" s="19"/>
      <c r="AQ92" s="19"/>
      <c r="AR92" s="19"/>
    </row>
    <row r="93" spans="1:45" s="72" customFormat="1" ht="11.25" x14ac:dyDescent="0.2">
      <c r="B93" s="343"/>
      <c r="C93" s="72" t="s">
        <v>273</v>
      </c>
      <c r="D93" s="333"/>
      <c r="E93" s="344"/>
      <c r="F93" s="72" t="s">
        <v>311</v>
      </c>
      <c r="G93" s="333"/>
      <c r="H93" s="343"/>
      <c r="I93" s="72" t="s">
        <v>343</v>
      </c>
      <c r="J93" s="333"/>
      <c r="K93" s="344"/>
      <c r="L93" s="72" t="s">
        <v>236</v>
      </c>
      <c r="M93" s="333"/>
      <c r="N93" s="343"/>
      <c r="O93" s="72" t="s">
        <v>1080</v>
      </c>
      <c r="P93" s="333"/>
      <c r="Q93" s="344"/>
      <c r="R93" s="72" t="s">
        <v>161</v>
      </c>
      <c r="S93" s="333"/>
      <c r="T93" s="343"/>
      <c r="V93" s="72" t="s">
        <v>1656</v>
      </c>
      <c r="W93" s="19">
        <v>1</v>
      </c>
      <c r="X93" s="19">
        <v>11</v>
      </c>
      <c r="Y93" s="19">
        <v>1</v>
      </c>
      <c r="Z93" s="19">
        <v>0</v>
      </c>
      <c r="AB93" s="72" t="s">
        <v>1669</v>
      </c>
      <c r="AC93" s="19">
        <v>1</v>
      </c>
      <c r="AD93" s="19">
        <v>13</v>
      </c>
      <c r="AE93" s="19">
        <v>1</v>
      </c>
      <c r="AF93" s="19">
        <v>0</v>
      </c>
      <c r="AH93" s="72" t="s">
        <v>1670</v>
      </c>
      <c r="AI93" s="19">
        <v>1</v>
      </c>
      <c r="AJ93" s="19">
        <v>0</v>
      </c>
      <c r="AK93" s="19">
        <v>1</v>
      </c>
      <c r="AL93" s="19">
        <v>0</v>
      </c>
      <c r="AN93" s="5"/>
      <c r="AO93" s="19"/>
      <c r="AP93" s="19"/>
      <c r="AQ93" s="19"/>
      <c r="AR93" s="19"/>
      <c r="AS93" s="5"/>
    </row>
    <row r="94" spans="1:45" s="72" customFormat="1" ht="11.25" x14ac:dyDescent="0.2">
      <c r="B94" s="343"/>
      <c r="D94" s="333"/>
      <c r="E94" s="344"/>
      <c r="G94" s="333"/>
      <c r="H94" s="343"/>
      <c r="J94" s="333"/>
      <c r="K94" s="344"/>
      <c r="M94" s="333"/>
      <c r="N94" s="343"/>
      <c r="P94" s="333"/>
      <c r="Q94" s="344"/>
      <c r="S94" s="333"/>
      <c r="T94" s="343"/>
      <c r="V94" s="72" t="s">
        <v>1659</v>
      </c>
      <c r="W94" s="19">
        <v>1</v>
      </c>
      <c r="X94" s="19">
        <v>2</v>
      </c>
      <c r="Y94" s="19">
        <v>1</v>
      </c>
      <c r="Z94" s="19">
        <v>0</v>
      </c>
      <c r="AB94" s="72" t="s">
        <v>1671</v>
      </c>
      <c r="AC94" s="19">
        <v>1</v>
      </c>
      <c r="AD94" s="19">
        <v>14</v>
      </c>
      <c r="AE94" s="19">
        <v>0</v>
      </c>
      <c r="AF94" s="19">
        <v>1</v>
      </c>
      <c r="AH94" s="72" t="s">
        <v>1672</v>
      </c>
      <c r="AI94" s="19">
        <v>2</v>
      </c>
      <c r="AJ94" s="19">
        <v>15</v>
      </c>
      <c r="AK94" s="19">
        <v>2</v>
      </c>
      <c r="AL94" s="19">
        <v>0</v>
      </c>
      <c r="AN94" s="5"/>
      <c r="AO94" s="19"/>
      <c r="AP94" s="19"/>
      <c r="AQ94" s="19"/>
      <c r="AR94" s="19"/>
      <c r="AS94" s="5"/>
    </row>
    <row r="95" spans="1:45" s="72" customFormat="1" ht="11.25" x14ac:dyDescent="0.2">
      <c r="A95" s="19" t="s">
        <v>1319</v>
      </c>
      <c r="B95" s="343"/>
      <c r="C95" s="72" t="s">
        <v>1465</v>
      </c>
      <c r="D95" s="19">
        <v>18</v>
      </c>
      <c r="E95" s="344"/>
      <c r="F95" s="72" t="s">
        <v>1425</v>
      </c>
      <c r="G95" s="19">
        <v>18</v>
      </c>
      <c r="H95" s="343"/>
      <c r="I95" s="72" t="s">
        <v>1435</v>
      </c>
      <c r="J95" s="19">
        <v>5</v>
      </c>
      <c r="K95" s="344"/>
      <c r="L95" s="72" t="s">
        <v>1474</v>
      </c>
      <c r="M95" s="19">
        <v>10</v>
      </c>
      <c r="N95" s="343"/>
      <c r="O95" s="72" t="s">
        <v>1478</v>
      </c>
      <c r="P95" s="19">
        <v>10</v>
      </c>
      <c r="Q95" s="344"/>
      <c r="R95" s="72" t="s">
        <v>1440</v>
      </c>
      <c r="S95" s="19">
        <v>7</v>
      </c>
      <c r="T95" s="343"/>
      <c r="V95" s="72" t="s">
        <v>1662</v>
      </c>
      <c r="W95" s="19">
        <v>1</v>
      </c>
      <c r="X95" s="19">
        <v>1</v>
      </c>
      <c r="Y95" s="19">
        <v>0</v>
      </c>
      <c r="Z95" s="19">
        <v>1</v>
      </c>
      <c r="AB95" s="72" t="s">
        <v>1673</v>
      </c>
      <c r="AC95" s="19">
        <v>1</v>
      </c>
      <c r="AD95" s="19">
        <v>16</v>
      </c>
      <c r="AE95" s="19">
        <v>0</v>
      </c>
      <c r="AF95" s="19">
        <v>1</v>
      </c>
      <c r="AH95" s="72" t="s">
        <v>1674</v>
      </c>
      <c r="AI95" s="19">
        <v>1</v>
      </c>
      <c r="AJ95" s="19">
        <v>6</v>
      </c>
      <c r="AK95" s="19">
        <v>0</v>
      </c>
      <c r="AL95" s="19">
        <v>1</v>
      </c>
      <c r="AN95" s="5"/>
      <c r="AO95" s="19"/>
      <c r="AP95" s="19"/>
      <c r="AQ95" s="19"/>
      <c r="AR95" s="19"/>
      <c r="AS95" s="5"/>
    </row>
    <row r="96" spans="1:45" s="72" customFormat="1" ht="11.25" x14ac:dyDescent="0.2">
      <c r="A96" s="19" t="s">
        <v>1328</v>
      </c>
      <c r="B96" s="343"/>
      <c r="C96" s="72" t="s">
        <v>1579</v>
      </c>
      <c r="D96" s="19">
        <v>6</v>
      </c>
      <c r="E96" s="344"/>
      <c r="F96" s="72" t="s">
        <v>1641</v>
      </c>
      <c r="G96" s="19">
        <v>7</v>
      </c>
      <c r="H96" s="343"/>
      <c r="I96" s="72" t="s">
        <v>1606</v>
      </c>
      <c r="J96" s="19">
        <v>7</v>
      </c>
      <c r="K96" s="344"/>
      <c r="L96" s="72" t="s">
        <v>1582</v>
      </c>
      <c r="M96" s="19">
        <v>10</v>
      </c>
      <c r="N96" s="343"/>
      <c r="O96" s="72" t="s">
        <v>1620</v>
      </c>
      <c r="P96" s="19">
        <v>4</v>
      </c>
      <c r="Q96" s="344"/>
      <c r="R96" s="72" t="s">
        <v>1614</v>
      </c>
      <c r="S96" s="19">
        <v>9</v>
      </c>
      <c r="T96" s="343"/>
      <c r="V96" s="72" t="s">
        <v>1963</v>
      </c>
      <c r="W96" s="19">
        <v>1</v>
      </c>
      <c r="X96" s="19">
        <v>1</v>
      </c>
      <c r="Y96" s="19">
        <v>1</v>
      </c>
      <c r="Z96" s="19">
        <v>0</v>
      </c>
      <c r="AB96" s="72" t="s">
        <v>1675</v>
      </c>
      <c r="AC96" s="19">
        <v>2</v>
      </c>
      <c r="AD96" s="19">
        <v>21</v>
      </c>
      <c r="AE96" s="19">
        <v>1</v>
      </c>
      <c r="AF96" s="19">
        <v>1</v>
      </c>
      <c r="AH96" s="72" t="s">
        <v>1676</v>
      </c>
      <c r="AI96" s="19">
        <v>1</v>
      </c>
      <c r="AJ96" s="19">
        <v>6</v>
      </c>
      <c r="AK96" s="19">
        <v>0</v>
      </c>
      <c r="AL96" s="19">
        <v>1</v>
      </c>
      <c r="AN96" s="5"/>
      <c r="AO96" s="19"/>
      <c r="AP96" s="19"/>
      <c r="AQ96" s="19"/>
      <c r="AR96" s="19"/>
      <c r="AS96" s="5"/>
    </row>
    <row r="97" spans="1:45" s="72" customFormat="1" ht="11.25" x14ac:dyDescent="0.2">
      <c r="A97" s="19" t="s">
        <v>1328</v>
      </c>
      <c r="B97" s="343"/>
      <c r="C97" s="72" t="s">
        <v>1599</v>
      </c>
      <c r="D97" s="19">
        <v>0</v>
      </c>
      <c r="E97" s="344"/>
      <c r="F97" s="72" t="s">
        <v>1603</v>
      </c>
      <c r="G97" s="19">
        <v>10</v>
      </c>
      <c r="H97" s="343"/>
      <c r="I97" s="72" t="s">
        <v>1553</v>
      </c>
      <c r="J97" s="19">
        <v>2</v>
      </c>
      <c r="K97" s="344"/>
      <c r="L97" s="72" t="s">
        <v>1609</v>
      </c>
      <c r="M97" s="19">
        <v>1</v>
      </c>
      <c r="N97" s="343"/>
      <c r="O97" s="72" t="s">
        <v>1623</v>
      </c>
      <c r="P97" s="19">
        <v>8</v>
      </c>
      <c r="Q97" s="344"/>
      <c r="R97" s="72" t="s">
        <v>1617</v>
      </c>
      <c r="S97" s="19">
        <v>0</v>
      </c>
      <c r="T97" s="343"/>
      <c r="V97" s="72" t="s">
        <v>1827</v>
      </c>
      <c r="W97" s="19">
        <v>1</v>
      </c>
      <c r="X97" s="19">
        <v>0</v>
      </c>
      <c r="Y97" s="19">
        <v>0</v>
      </c>
      <c r="Z97" s="19">
        <v>1</v>
      </c>
      <c r="AB97" s="72" t="s">
        <v>1677</v>
      </c>
      <c r="AC97" s="19">
        <v>1</v>
      </c>
      <c r="AD97" s="19">
        <v>0</v>
      </c>
      <c r="AE97" s="19">
        <v>1</v>
      </c>
      <c r="AF97" s="19">
        <v>0</v>
      </c>
      <c r="AH97" s="72" t="s">
        <v>1962</v>
      </c>
      <c r="AI97" s="19">
        <v>1</v>
      </c>
      <c r="AJ97" s="19">
        <v>3</v>
      </c>
      <c r="AK97" s="19">
        <v>1</v>
      </c>
      <c r="AL97" s="19">
        <v>0</v>
      </c>
      <c r="AN97" s="5"/>
      <c r="AO97" s="19"/>
      <c r="AP97" s="19"/>
      <c r="AQ97" s="19"/>
      <c r="AR97" s="19"/>
    </row>
    <row r="98" spans="1:45" s="72" customFormat="1" ht="11.25" x14ac:dyDescent="0.2">
      <c r="A98" s="19" t="s">
        <v>1342</v>
      </c>
      <c r="B98" s="343"/>
      <c r="C98" s="72" t="s">
        <v>1568</v>
      </c>
      <c r="D98" s="19">
        <v>14</v>
      </c>
      <c r="E98" s="344"/>
      <c r="F98" s="72" t="s">
        <v>1576</v>
      </c>
      <c r="G98" s="19">
        <v>1</v>
      </c>
      <c r="H98" s="343"/>
      <c r="I98" s="72" t="s">
        <v>1580</v>
      </c>
      <c r="J98" s="19">
        <v>0</v>
      </c>
      <c r="K98" s="344"/>
      <c r="L98" s="72" t="s">
        <v>1589</v>
      </c>
      <c r="M98" s="19">
        <v>2</v>
      </c>
      <c r="N98" s="343"/>
      <c r="O98" s="72" t="s">
        <v>1600</v>
      </c>
      <c r="P98" s="19">
        <v>7</v>
      </c>
      <c r="Q98" s="344"/>
      <c r="R98" s="72" t="s">
        <v>1592</v>
      </c>
      <c r="S98" s="19">
        <v>1</v>
      </c>
      <c r="T98" s="343"/>
      <c r="V98" s="72" t="s">
        <v>1988</v>
      </c>
      <c r="W98" s="19">
        <v>1</v>
      </c>
      <c r="X98" s="19">
        <v>0</v>
      </c>
      <c r="Y98" s="19">
        <v>0</v>
      </c>
      <c r="Z98" s="19">
        <v>1</v>
      </c>
      <c r="AB98" s="72" t="s">
        <v>1678</v>
      </c>
      <c r="AC98" s="19">
        <v>2</v>
      </c>
      <c r="AD98" s="19">
        <v>9</v>
      </c>
      <c r="AE98" s="19">
        <v>1</v>
      </c>
      <c r="AF98" s="19">
        <v>1</v>
      </c>
      <c r="AH98" s="72" t="s">
        <v>1970</v>
      </c>
      <c r="AI98" s="19">
        <v>1</v>
      </c>
      <c r="AJ98" s="19">
        <v>1</v>
      </c>
      <c r="AK98" s="19">
        <v>1</v>
      </c>
      <c r="AL98" s="19">
        <v>0</v>
      </c>
      <c r="AN98" s="5"/>
      <c r="AO98" s="19"/>
      <c r="AP98" s="19"/>
      <c r="AQ98" s="19"/>
      <c r="AR98" s="19"/>
    </row>
    <row r="99" spans="1:45" s="72" customFormat="1" ht="11.25" x14ac:dyDescent="0.2">
      <c r="A99" s="19" t="s">
        <v>1342</v>
      </c>
      <c r="B99" s="343"/>
      <c r="C99" s="72" t="s">
        <v>1571</v>
      </c>
      <c r="D99" s="19">
        <v>0</v>
      </c>
      <c r="E99" s="344"/>
      <c r="F99" s="72" t="s">
        <v>1578</v>
      </c>
      <c r="G99" s="19">
        <v>9</v>
      </c>
      <c r="H99" s="343"/>
      <c r="I99" s="72" t="s">
        <v>1583</v>
      </c>
      <c r="J99" s="19">
        <v>2</v>
      </c>
      <c r="K99" s="344"/>
      <c r="L99" s="72" t="s">
        <v>1586</v>
      </c>
      <c r="M99" s="19">
        <v>1</v>
      </c>
      <c r="N99" s="343"/>
      <c r="O99" s="72" t="s">
        <v>1604</v>
      </c>
      <c r="P99" s="19">
        <v>0</v>
      </c>
      <c r="Q99" s="344"/>
      <c r="R99" s="72" t="s">
        <v>1595</v>
      </c>
      <c r="S99" s="19">
        <v>2</v>
      </c>
      <c r="T99" s="343"/>
      <c r="V99" s="72" t="s">
        <v>1986</v>
      </c>
      <c r="W99" s="19">
        <v>1</v>
      </c>
      <c r="X99" s="19">
        <v>12</v>
      </c>
      <c r="Y99" s="19">
        <v>1</v>
      </c>
      <c r="Z99" s="19">
        <v>0</v>
      </c>
      <c r="AB99" s="72" t="s">
        <v>1679</v>
      </c>
      <c r="AC99" s="19">
        <v>1</v>
      </c>
      <c r="AD99" s="19">
        <v>14</v>
      </c>
      <c r="AE99" s="19">
        <v>1</v>
      </c>
      <c r="AF99" s="19">
        <v>0</v>
      </c>
      <c r="AH99" s="72" t="s">
        <v>1966</v>
      </c>
      <c r="AI99" s="19">
        <v>1</v>
      </c>
      <c r="AJ99" s="19">
        <v>0</v>
      </c>
      <c r="AK99" s="19">
        <v>0</v>
      </c>
      <c r="AL99" s="19">
        <v>1</v>
      </c>
      <c r="AN99" s="5"/>
      <c r="AO99" s="19"/>
      <c r="AP99" s="19"/>
      <c r="AQ99" s="19"/>
      <c r="AR99" s="19"/>
    </row>
    <row r="100" spans="1:45" s="72" customFormat="1" ht="11.25" x14ac:dyDescent="0.2">
      <c r="A100" s="19" t="s">
        <v>1350</v>
      </c>
      <c r="B100" s="343"/>
      <c r="C100" s="72" t="s">
        <v>1470</v>
      </c>
      <c r="D100" s="19">
        <v>0</v>
      </c>
      <c r="E100" s="344"/>
      <c r="F100" s="72" t="s">
        <v>1616</v>
      </c>
      <c r="G100" s="19">
        <v>0</v>
      </c>
      <c r="H100" s="343"/>
      <c r="I100" s="72" t="s">
        <v>1619</v>
      </c>
      <c r="J100" s="19">
        <v>0</v>
      </c>
      <c r="K100" s="344"/>
      <c r="L100" s="72" t="s">
        <v>1616</v>
      </c>
      <c r="M100" s="19">
        <v>6</v>
      </c>
      <c r="N100" s="343"/>
      <c r="O100" s="72" t="s">
        <v>1625</v>
      </c>
      <c r="P100" s="19">
        <v>1</v>
      </c>
      <c r="Q100" s="344"/>
      <c r="R100" s="72" t="s">
        <v>1622</v>
      </c>
      <c r="S100" s="19">
        <v>0</v>
      </c>
      <c r="T100" s="343"/>
      <c r="V100" s="72" t="s">
        <v>2066</v>
      </c>
      <c r="W100" s="19">
        <v>1</v>
      </c>
      <c r="X100" s="19">
        <v>9</v>
      </c>
      <c r="Y100" s="19">
        <v>0</v>
      </c>
      <c r="Z100" s="19">
        <v>1</v>
      </c>
      <c r="AB100" s="72" t="s">
        <v>1680</v>
      </c>
      <c r="AC100" s="19">
        <v>1</v>
      </c>
      <c r="AD100" s="19">
        <v>9</v>
      </c>
      <c r="AE100" s="19">
        <v>0</v>
      </c>
      <c r="AF100" s="19">
        <v>1</v>
      </c>
      <c r="AH100" s="72" t="s">
        <v>1967</v>
      </c>
      <c r="AI100" s="19">
        <v>1</v>
      </c>
      <c r="AJ100" s="19">
        <v>2</v>
      </c>
      <c r="AK100" s="19">
        <v>0</v>
      </c>
      <c r="AL100" s="19">
        <v>1</v>
      </c>
      <c r="AN100" s="5"/>
      <c r="AO100" s="19"/>
      <c r="AP100" s="19"/>
      <c r="AQ100" s="19"/>
      <c r="AR100" s="19"/>
    </row>
    <row r="101" spans="1:45" s="72" customFormat="1" ht="11.25" x14ac:dyDescent="0.2">
      <c r="A101" s="19" t="s">
        <v>1358</v>
      </c>
      <c r="B101" s="343"/>
      <c r="C101" s="72" t="s">
        <v>1452</v>
      </c>
      <c r="D101" s="19">
        <v>5</v>
      </c>
      <c r="E101" s="344"/>
      <c r="F101" s="72" t="s">
        <v>1427</v>
      </c>
      <c r="G101" s="19">
        <v>4</v>
      </c>
      <c r="H101" s="343"/>
      <c r="I101" s="72" t="s">
        <v>1457</v>
      </c>
      <c r="J101" s="19">
        <v>9</v>
      </c>
      <c r="K101" s="344"/>
      <c r="L101" s="72" t="s">
        <v>1434</v>
      </c>
      <c r="M101" s="19">
        <v>11</v>
      </c>
      <c r="N101" s="343"/>
      <c r="O101" s="72" t="s">
        <v>1413</v>
      </c>
      <c r="P101" s="19">
        <v>3</v>
      </c>
      <c r="Q101" s="344"/>
      <c r="R101" s="72" t="s">
        <v>1461</v>
      </c>
      <c r="S101" s="19">
        <v>17</v>
      </c>
      <c r="T101" s="343"/>
      <c r="V101" s="72" t="s">
        <v>2060</v>
      </c>
      <c r="W101" s="19">
        <v>1</v>
      </c>
      <c r="X101" s="19">
        <v>2</v>
      </c>
      <c r="Y101" s="19">
        <v>1</v>
      </c>
      <c r="Z101" s="19">
        <v>0</v>
      </c>
      <c r="AB101" s="72" t="s">
        <v>1681</v>
      </c>
      <c r="AC101" s="19">
        <v>1</v>
      </c>
      <c r="AD101" s="19">
        <v>0</v>
      </c>
      <c r="AE101" s="19">
        <v>0</v>
      </c>
      <c r="AF101" s="19">
        <v>1</v>
      </c>
      <c r="AH101" s="72" t="s">
        <v>1991</v>
      </c>
      <c r="AI101" s="19">
        <v>1</v>
      </c>
      <c r="AJ101" s="19">
        <v>14</v>
      </c>
      <c r="AK101" s="19">
        <v>0</v>
      </c>
      <c r="AL101" s="19">
        <v>1</v>
      </c>
      <c r="AN101" s="5"/>
      <c r="AO101" s="19"/>
      <c r="AP101" s="19"/>
      <c r="AQ101" s="19"/>
      <c r="AR101" s="19"/>
    </row>
    <row r="102" spans="1:45" s="72" customFormat="1" ht="11.25" x14ac:dyDescent="0.2">
      <c r="A102" s="19" t="s">
        <v>1361</v>
      </c>
      <c r="B102" s="343"/>
      <c r="C102" s="72" t="s">
        <v>1590</v>
      </c>
      <c r="D102" s="19">
        <v>0</v>
      </c>
      <c r="E102" s="344"/>
      <c r="F102" s="72" t="s">
        <v>1581</v>
      </c>
      <c r="G102" s="19">
        <v>0</v>
      </c>
      <c r="H102" s="343"/>
      <c r="I102" s="72" t="s">
        <v>1365</v>
      </c>
      <c r="J102" s="19">
        <v>1</v>
      </c>
      <c r="K102" s="344"/>
      <c r="L102" s="72" t="s">
        <v>1363</v>
      </c>
      <c r="M102" s="19">
        <v>0</v>
      </c>
      <c r="N102" s="343"/>
      <c r="O102" s="72" t="s">
        <v>1482</v>
      </c>
      <c r="P102" s="19">
        <v>1</v>
      </c>
      <c r="Q102" s="344"/>
      <c r="R102" s="72" t="s">
        <v>1593</v>
      </c>
      <c r="S102" s="19">
        <v>1</v>
      </c>
      <c r="T102" s="343"/>
      <c r="V102" s="19"/>
      <c r="W102" s="19"/>
      <c r="X102" s="19"/>
      <c r="Y102" s="19"/>
      <c r="Z102" s="19"/>
      <c r="AB102" s="72" t="s">
        <v>1960</v>
      </c>
      <c r="AC102" s="19">
        <v>1</v>
      </c>
      <c r="AD102" s="19">
        <v>9</v>
      </c>
      <c r="AE102" s="19">
        <v>1</v>
      </c>
      <c r="AF102" s="19">
        <v>0</v>
      </c>
      <c r="AH102" s="72" t="s">
        <v>2064</v>
      </c>
      <c r="AI102" s="19">
        <v>1</v>
      </c>
      <c r="AJ102" s="19">
        <v>0</v>
      </c>
      <c r="AK102" s="19">
        <v>0</v>
      </c>
      <c r="AL102" s="19">
        <v>1</v>
      </c>
      <c r="AN102" s="5"/>
      <c r="AO102" s="19"/>
      <c r="AP102" s="19"/>
      <c r="AQ102" s="19"/>
      <c r="AR102" s="19"/>
    </row>
    <row r="103" spans="1:45" s="72" customFormat="1" ht="11.25" x14ac:dyDescent="0.2">
      <c r="B103" s="343"/>
      <c r="D103" s="333"/>
      <c r="E103" s="344"/>
      <c r="G103" s="333"/>
      <c r="H103" s="343"/>
      <c r="J103" s="333"/>
      <c r="K103" s="344"/>
      <c r="M103" s="333"/>
      <c r="N103" s="343"/>
      <c r="P103" s="333"/>
      <c r="Q103" s="344"/>
      <c r="S103" s="333"/>
      <c r="T103" s="343"/>
      <c r="V103" s="19"/>
      <c r="W103" s="19"/>
      <c r="X103" s="19"/>
      <c r="Y103" s="19"/>
      <c r="Z103" s="19"/>
      <c r="AB103" s="72" t="s">
        <v>1961</v>
      </c>
      <c r="AC103" s="19">
        <v>2</v>
      </c>
      <c r="AD103" s="19">
        <v>19</v>
      </c>
      <c r="AE103" s="19">
        <v>2</v>
      </c>
      <c r="AF103" s="19">
        <v>0</v>
      </c>
      <c r="AH103" s="72" t="s">
        <v>2065</v>
      </c>
      <c r="AI103" s="19">
        <v>1</v>
      </c>
      <c r="AJ103" s="19">
        <v>1</v>
      </c>
      <c r="AK103" s="19">
        <v>0</v>
      </c>
      <c r="AL103" s="19">
        <v>1</v>
      </c>
      <c r="AN103" s="5"/>
      <c r="AO103" s="19"/>
      <c r="AP103" s="19"/>
      <c r="AQ103" s="19"/>
      <c r="AR103" s="19"/>
    </row>
    <row r="104" spans="1:45" s="72" customFormat="1" ht="11.25" x14ac:dyDescent="0.2">
      <c r="B104" s="343"/>
      <c r="C104" s="73" t="s">
        <v>724</v>
      </c>
      <c r="D104" s="288">
        <f>SUM(D95:D103)</f>
        <v>43</v>
      </c>
      <c r="E104" s="344"/>
      <c r="F104" s="73" t="s">
        <v>724</v>
      </c>
      <c r="G104" s="288">
        <f>SUM(G95:G103)</f>
        <v>49</v>
      </c>
      <c r="H104" s="343"/>
      <c r="I104" s="73" t="s">
        <v>724</v>
      </c>
      <c r="J104" s="333">
        <f>SUM(J95:J103)</f>
        <v>26</v>
      </c>
      <c r="K104" s="344"/>
      <c r="L104" s="73" t="s">
        <v>724</v>
      </c>
      <c r="M104" s="288">
        <f>SUM(M95:M103)</f>
        <v>41</v>
      </c>
      <c r="N104" s="343"/>
      <c r="O104" s="73" t="s">
        <v>724</v>
      </c>
      <c r="P104" s="333">
        <f>SUM(P95:P103)</f>
        <v>34</v>
      </c>
      <c r="Q104" s="344"/>
      <c r="R104" s="73" t="s">
        <v>724</v>
      </c>
      <c r="S104" s="333">
        <f>SUM(S95:S103)</f>
        <v>37</v>
      </c>
      <c r="T104" s="343"/>
      <c r="V104" s="19"/>
      <c r="W104" s="19"/>
      <c r="X104" s="19"/>
      <c r="Y104" s="19"/>
      <c r="Z104" s="19"/>
      <c r="AB104" s="72" t="s">
        <v>1965</v>
      </c>
      <c r="AC104" s="19">
        <v>1</v>
      </c>
      <c r="AD104" s="19">
        <v>4</v>
      </c>
      <c r="AE104" s="19">
        <v>0</v>
      </c>
      <c r="AF104" s="19">
        <v>1</v>
      </c>
      <c r="AH104" s="72" t="s">
        <v>1999</v>
      </c>
      <c r="AI104" s="19">
        <v>1</v>
      </c>
      <c r="AJ104" s="19">
        <v>2</v>
      </c>
      <c r="AK104" s="19">
        <v>1</v>
      </c>
      <c r="AL104" s="19">
        <v>0</v>
      </c>
      <c r="AN104" s="5"/>
      <c r="AO104" s="19"/>
      <c r="AP104" s="19"/>
      <c r="AQ104" s="19"/>
      <c r="AR104" s="19"/>
    </row>
    <row r="105" spans="1:45" s="5" customFormat="1" ht="11.25" x14ac:dyDescent="0.2">
      <c r="A105" s="19"/>
      <c r="B105" s="332"/>
      <c r="C105" s="338" t="s">
        <v>280</v>
      </c>
      <c r="D105" s="339"/>
      <c r="E105" s="340"/>
      <c r="F105" s="341"/>
      <c r="G105" s="339"/>
      <c r="H105" s="340"/>
      <c r="I105" s="342" t="s">
        <v>313</v>
      </c>
      <c r="J105" s="339"/>
      <c r="K105" s="340"/>
      <c r="L105" s="341"/>
      <c r="M105" s="339"/>
      <c r="N105" s="340"/>
      <c r="O105" s="342" t="s">
        <v>314</v>
      </c>
      <c r="P105" s="339"/>
      <c r="Q105" s="340"/>
      <c r="R105" s="341"/>
      <c r="S105" s="339"/>
      <c r="T105" s="332"/>
      <c r="V105" s="19"/>
      <c r="W105" s="19"/>
      <c r="X105" s="19"/>
      <c r="Y105" s="19"/>
      <c r="Z105" s="19"/>
      <c r="AB105" s="5" t="s">
        <v>1860</v>
      </c>
      <c r="AC105" s="19">
        <v>1</v>
      </c>
      <c r="AD105" s="19">
        <v>2</v>
      </c>
      <c r="AE105" s="19">
        <v>1</v>
      </c>
      <c r="AF105" s="19">
        <v>0</v>
      </c>
      <c r="AH105" s="5" t="s">
        <v>2059</v>
      </c>
      <c r="AI105" s="19">
        <v>1</v>
      </c>
      <c r="AJ105" s="19">
        <v>17</v>
      </c>
      <c r="AK105" s="19">
        <v>1</v>
      </c>
      <c r="AL105" s="19">
        <v>0</v>
      </c>
      <c r="AO105" s="19"/>
      <c r="AP105" s="19"/>
      <c r="AQ105" s="19"/>
      <c r="AR105" s="19"/>
      <c r="AS105" s="72"/>
    </row>
    <row r="106" spans="1:45" s="72" customFormat="1" ht="11.25" x14ac:dyDescent="0.2">
      <c r="B106" s="343"/>
      <c r="C106" s="72" t="s">
        <v>1145</v>
      </c>
      <c r="D106" s="333"/>
      <c r="E106" s="344"/>
      <c r="F106" s="72" t="s">
        <v>236</v>
      </c>
      <c r="G106" s="333"/>
      <c r="H106" s="343"/>
      <c r="I106" s="72" t="s">
        <v>343</v>
      </c>
      <c r="J106" s="333"/>
      <c r="K106" s="344"/>
      <c r="L106" s="72" t="s">
        <v>161</v>
      </c>
      <c r="M106" s="333"/>
      <c r="N106" s="343"/>
      <c r="O106" s="72" t="s">
        <v>275</v>
      </c>
      <c r="P106" s="333"/>
      <c r="Q106" s="344"/>
      <c r="R106" s="72" t="s">
        <v>274</v>
      </c>
      <c r="S106" s="333"/>
      <c r="T106" s="343"/>
      <c r="V106" s="19"/>
      <c r="W106" s="19"/>
      <c r="X106" s="19"/>
      <c r="Y106" s="19"/>
      <c r="Z106" s="19"/>
      <c r="AB106" s="72" t="s">
        <v>1984</v>
      </c>
      <c r="AC106" s="19">
        <v>2</v>
      </c>
      <c r="AD106" s="19">
        <v>28</v>
      </c>
      <c r="AE106" s="19">
        <v>0</v>
      </c>
      <c r="AF106" s="19">
        <v>2</v>
      </c>
      <c r="AI106" s="19"/>
      <c r="AJ106" s="19"/>
      <c r="AK106" s="19"/>
      <c r="AL106" s="19"/>
      <c r="AN106" s="5"/>
      <c r="AO106" s="19"/>
      <c r="AP106" s="19"/>
      <c r="AQ106" s="19"/>
      <c r="AR106" s="19"/>
    </row>
    <row r="107" spans="1:45" s="72" customFormat="1" ht="11.25" x14ac:dyDescent="0.2">
      <c r="B107" s="343"/>
      <c r="D107" s="333"/>
      <c r="E107" s="344"/>
      <c r="G107" s="333"/>
      <c r="H107" s="343"/>
      <c r="J107" s="333"/>
      <c r="K107" s="344"/>
      <c r="M107" s="333"/>
      <c r="N107" s="343"/>
      <c r="P107" s="333"/>
      <c r="Q107" s="344"/>
      <c r="S107" s="333"/>
      <c r="T107" s="343"/>
      <c r="W107" s="19"/>
      <c r="X107" s="19"/>
      <c r="Y107" s="19"/>
      <c r="Z107" s="19"/>
      <c r="AB107" s="72" t="s">
        <v>2063</v>
      </c>
      <c r="AC107" s="19">
        <v>1</v>
      </c>
      <c r="AD107" s="19">
        <v>2</v>
      </c>
      <c r="AE107" s="19">
        <v>0</v>
      </c>
      <c r="AF107" s="19">
        <v>1</v>
      </c>
      <c r="AI107" s="19"/>
      <c r="AJ107" s="19"/>
      <c r="AK107" s="19"/>
      <c r="AL107" s="19"/>
      <c r="AN107" s="5"/>
      <c r="AO107" s="19"/>
      <c r="AP107" s="19"/>
      <c r="AQ107" s="19"/>
      <c r="AR107" s="19"/>
    </row>
    <row r="108" spans="1:45" s="72" customFormat="1" ht="11.25" x14ac:dyDescent="0.2">
      <c r="A108" s="19" t="s">
        <v>1319</v>
      </c>
      <c r="B108" s="343"/>
      <c r="C108" s="72" t="s">
        <v>1485</v>
      </c>
      <c r="D108" s="19">
        <v>22</v>
      </c>
      <c r="E108" s="344"/>
      <c r="F108" s="72" t="s">
        <v>1440</v>
      </c>
      <c r="G108" s="19">
        <v>8</v>
      </c>
      <c r="H108" s="343"/>
      <c r="I108" s="72" t="s">
        <v>1489</v>
      </c>
      <c r="J108" s="19">
        <v>11</v>
      </c>
      <c r="K108" s="344"/>
      <c r="L108" s="72" t="s">
        <v>1493</v>
      </c>
      <c r="M108" s="19">
        <v>7</v>
      </c>
      <c r="N108" s="343"/>
      <c r="O108" s="72" t="s">
        <v>1497</v>
      </c>
      <c r="P108" s="19">
        <v>0</v>
      </c>
      <c r="Q108" s="344"/>
      <c r="R108" s="72" t="s">
        <v>1493</v>
      </c>
      <c r="S108" s="19">
        <v>8</v>
      </c>
      <c r="T108" s="343"/>
      <c r="W108" s="19"/>
      <c r="X108" s="19"/>
      <c r="Y108" s="19"/>
      <c r="Z108" s="19"/>
      <c r="AB108" s="72" t="s">
        <v>2058</v>
      </c>
      <c r="AC108" s="19">
        <v>1</v>
      </c>
      <c r="AD108" s="19">
        <v>0</v>
      </c>
      <c r="AE108" s="19">
        <v>1</v>
      </c>
      <c r="AF108" s="19">
        <v>0</v>
      </c>
      <c r="AI108" s="19"/>
      <c r="AJ108" s="19"/>
      <c r="AK108" s="19"/>
      <c r="AL108" s="19"/>
      <c r="AN108" s="5"/>
      <c r="AO108" s="19"/>
      <c r="AP108" s="19"/>
      <c r="AQ108" s="19"/>
      <c r="AR108" s="19"/>
      <c r="AS108" s="5"/>
    </row>
    <row r="109" spans="1:45" s="72" customFormat="1" ht="11.25" x14ac:dyDescent="0.2">
      <c r="A109" s="19" t="s">
        <v>1328</v>
      </c>
      <c r="B109" s="343"/>
      <c r="C109" s="72" t="s">
        <v>1626</v>
      </c>
      <c r="D109" s="19">
        <v>6</v>
      </c>
      <c r="E109" s="344"/>
      <c r="F109" s="72" t="s">
        <v>1635</v>
      </c>
      <c r="G109" s="19">
        <v>7</v>
      </c>
      <c r="H109" s="343"/>
      <c r="I109" s="72" t="s">
        <v>1639</v>
      </c>
      <c r="J109" s="19">
        <v>12</v>
      </c>
      <c r="K109" s="344"/>
      <c r="L109" s="72" t="s">
        <v>1614</v>
      </c>
      <c r="M109" s="19">
        <v>0</v>
      </c>
      <c r="N109" s="343"/>
      <c r="O109" s="72" t="s">
        <v>1651</v>
      </c>
      <c r="P109" s="19">
        <v>15</v>
      </c>
      <c r="Q109" s="344"/>
      <c r="R109" s="72" t="s">
        <v>1682</v>
      </c>
      <c r="S109" s="19">
        <v>2</v>
      </c>
      <c r="T109" s="343"/>
      <c r="W109" s="19"/>
      <c r="X109" s="19"/>
      <c r="Y109" s="19"/>
      <c r="Z109" s="19"/>
      <c r="AB109" s="72" t="s">
        <v>2057</v>
      </c>
      <c r="AC109" s="19">
        <v>1</v>
      </c>
      <c r="AD109" s="19">
        <v>11</v>
      </c>
      <c r="AE109" s="19">
        <v>1</v>
      </c>
      <c r="AF109" s="19">
        <v>0</v>
      </c>
      <c r="AI109" s="19"/>
      <c r="AJ109" s="19"/>
      <c r="AK109" s="19"/>
      <c r="AL109" s="19"/>
      <c r="AN109" s="5"/>
      <c r="AO109" s="19"/>
      <c r="AP109" s="19"/>
      <c r="AQ109" s="19"/>
      <c r="AR109" s="19"/>
      <c r="AS109" s="5"/>
    </row>
    <row r="110" spans="1:45" s="72" customFormat="1" ht="11.25" x14ac:dyDescent="0.2">
      <c r="A110" s="19" t="s">
        <v>1328</v>
      </c>
      <c r="B110" s="343"/>
      <c r="C110" s="72" t="s">
        <v>1629</v>
      </c>
      <c r="D110" s="19">
        <v>9</v>
      </c>
      <c r="E110" s="344"/>
      <c r="F110" s="72" t="s">
        <v>1632</v>
      </c>
      <c r="G110" s="19">
        <v>1</v>
      </c>
      <c r="H110" s="343"/>
      <c r="I110" s="72" t="s">
        <v>1643</v>
      </c>
      <c r="J110" s="19">
        <v>2</v>
      </c>
      <c r="K110" s="344"/>
      <c r="L110" s="72" t="s">
        <v>1646</v>
      </c>
      <c r="M110" s="19">
        <v>0</v>
      </c>
      <c r="N110" s="343"/>
      <c r="O110" s="72" t="s">
        <v>1654</v>
      </c>
      <c r="P110" s="19">
        <v>1</v>
      </c>
      <c r="Q110" s="344"/>
      <c r="R110" s="72" t="s">
        <v>1660</v>
      </c>
      <c r="S110" s="19">
        <v>0</v>
      </c>
      <c r="T110" s="343"/>
      <c r="W110" s="19"/>
      <c r="X110" s="19"/>
      <c r="Y110" s="19"/>
      <c r="Z110" s="19"/>
      <c r="AC110" s="19"/>
      <c r="AD110" s="19"/>
      <c r="AE110" s="19"/>
      <c r="AF110" s="19"/>
      <c r="AI110" s="19"/>
      <c r="AJ110" s="19"/>
      <c r="AK110" s="19"/>
      <c r="AL110" s="19"/>
      <c r="AN110" s="5"/>
      <c r="AO110" s="19"/>
      <c r="AP110" s="19"/>
      <c r="AQ110" s="19"/>
      <c r="AR110" s="19"/>
    </row>
    <row r="111" spans="1:45" s="72" customFormat="1" ht="11.25" x14ac:dyDescent="0.2">
      <c r="A111" s="19" t="s">
        <v>1342</v>
      </c>
      <c r="B111" s="343"/>
      <c r="C111" s="72" t="s">
        <v>1514</v>
      </c>
      <c r="D111" s="19">
        <v>7</v>
      </c>
      <c r="E111" s="344"/>
      <c r="F111" s="72" t="s">
        <v>1683</v>
      </c>
      <c r="G111" s="19">
        <v>10</v>
      </c>
      <c r="H111" s="343"/>
      <c r="I111" s="72" t="s">
        <v>1618</v>
      </c>
      <c r="J111" s="19">
        <v>1</v>
      </c>
      <c r="K111" s="344"/>
      <c r="L111" s="72" t="s">
        <v>1621</v>
      </c>
      <c r="M111" s="19">
        <v>0</v>
      </c>
      <c r="N111" s="343"/>
      <c r="O111" s="72" t="s">
        <v>1684</v>
      </c>
      <c r="P111" s="19">
        <v>16</v>
      </c>
      <c r="Q111" s="344"/>
      <c r="R111" s="72" t="s">
        <v>1633</v>
      </c>
      <c r="S111" s="19">
        <v>8</v>
      </c>
      <c r="T111" s="343"/>
      <c r="W111" s="19"/>
      <c r="X111" s="19"/>
      <c r="Y111" s="19"/>
      <c r="Z111" s="19"/>
      <c r="AC111" s="19"/>
      <c r="AD111" s="19"/>
      <c r="AE111" s="19"/>
      <c r="AF111" s="19"/>
      <c r="AI111" s="19"/>
      <c r="AJ111" s="19"/>
      <c r="AK111" s="19"/>
      <c r="AL111" s="19"/>
    </row>
    <row r="112" spans="1:45" s="72" customFormat="1" ht="11.25" x14ac:dyDescent="0.2">
      <c r="A112" s="19" t="s">
        <v>1342</v>
      </c>
      <c r="B112" s="343"/>
      <c r="C112" s="72" t="s">
        <v>1615</v>
      </c>
      <c r="D112" s="19">
        <v>3</v>
      </c>
      <c r="E112" s="344"/>
      <c r="F112" s="72" t="s">
        <v>1610</v>
      </c>
      <c r="G112" s="19">
        <v>3</v>
      </c>
      <c r="H112" s="343"/>
      <c r="I112" s="72" t="s">
        <v>1550</v>
      </c>
      <c r="J112" s="19">
        <v>0</v>
      </c>
      <c r="K112" s="344"/>
      <c r="L112" s="72" t="s">
        <v>1624</v>
      </c>
      <c r="M112" s="19">
        <v>1</v>
      </c>
      <c r="N112" s="343"/>
      <c r="O112" s="72" t="s">
        <v>1630</v>
      </c>
      <c r="P112" s="19">
        <v>8</v>
      </c>
      <c r="Q112" s="344"/>
      <c r="R112" s="72" t="s">
        <v>1636</v>
      </c>
      <c r="S112" s="19">
        <v>0</v>
      </c>
      <c r="T112" s="343"/>
      <c r="W112" s="19"/>
      <c r="X112" s="19"/>
      <c r="Y112" s="19"/>
      <c r="Z112" s="19"/>
      <c r="AC112" s="19"/>
      <c r="AD112" s="19"/>
      <c r="AE112" s="19"/>
      <c r="AF112" s="19"/>
      <c r="AI112" s="19"/>
      <c r="AJ112" s="19"/>
      <c r="AK112" s="19"/>
      <c r="AL112" s="19"/>
    </row>
    <row r="113" spans="1:45" s="72" customFormat="1" ht="11.25" x14ac:dyDescent="0.2">
      <c r="A113" s="19" t="s">
        <v>1350</v>
      </c>
      <c r="B113" s="343"/>
      <c r="C113" s="72" t="s">
        <v>1685</v>
      </c>
      <c r="D113" s="19">
        <v>0</v>
      </c>
      <c r="E113" s="344"/>
      <c r="F113" s="72" t="s">
        <v>1625</v>
      </c>
      <c r="G113" s="19">
        <v>5</v>
      </c>
      <c r="H113" s="343"/>
      <c r="I113" s="72" t="s">
        <v>1628</v>
      </c>
      <c r="J113" s="19">
        <v>0</v>
      </c>
      <c r="K113" s="344"/>
      <c r="L113" s="72" t="s">
        <v>1616</v>
      </c>
      <c r="M113" s="19">
        <v>0</v>
      </c>
      <c r="N113" s="343"/>
      <c r="O113" s="72" t="s">
        <v>1631</v>
      </c>
      <c r="P113" s="19">
        <v>0</v>
      </c>
      <c r="Q113" s="344"/>
      <c r="R113" s="72" t="s">
        <v>1634</v>
      </c>
      <c r="S113" s="19">
        <v>0</v>
      </c>
      <c r="T113" s="343"/>
      <c r="W113" s="19"/>
      <c r="X113" s="19"/>
      <c r="Y113" s="19"/>
      <c r="Z113" s="19"/>
      <c r="AC113" s="19"/>
      <c r="AD113" s="19"/>
      <c r="AE113" s="19"/>
      <c r="AF113" s="19"/>
      <c r="AI113" s="19"/>
      <c r="AJ113" s="19"/>
      <c r="AK113" s="19"/>
      <c r="AL113" s="19"/>
    </row>
    <row r="114" spans="1:45" s="72" customFormat="1" ht="11.25" x14ac:dyDescent="0.2">
      <c r="A114" s="19" t="s">
        <v>1358</v>
      </c>
      <c r="B114" s="343"/>
      <c r="C114" s="72" t="s">
        <v>1427</v>
      </c>
      <c r="D114" s="19">
        <v>4</v>
      </c>
      <c r="E114" s="344"/>
      <c r="F114" s="72" t="s">
        <v>1464</v>
      </c>
      <c r="G114" s="19">
        <v>0</v>
      </c>
      <c r="H114" s="343"/>
      <c r="I114" s="72" t="s">
        <v>1468</v>
      </c>
      <c r="J114" s="19">
        <v>6</v>
      </c>
      <c r="K114" s="344"/>
      <c r="L114" s="72" t="s">
        <v>1477</v>
      </c>
      <c r="M114" s="19">
        <v>8</v>
      </c>
      <c r="N114" s="343"/>
      <c r="O114" s="72" t="s">
        <v>1481</v>
      </c>
      <c r="P114" s="19">
        <v>4</v>
      </c>
      <c r="Q114" s="344"/>
      <c r="R114" s="72" t="s">
        <v>1488</v>
      </c>
      <c r="S114" s="19">
        <v>6</v>
      </c>
      <c r="T114" s="343"/>
      <c r="W114" s="19"/>
      <c r="X114" s="19"/>
      <c r="Y114" s="19"/>
      <c r="Z114" s="19"/>
      <c r="AC114" s="19"/>
      <c r="AD114" s="19"/>
      <c r="AE114" s="19"/>
      <c r="AF114" s="19"/>
      <c r="AI114" s="19"/>
      <c r="AJ114" s="19"/>
      <c r="AK114" s="19"/>
      <c r="AL114" s="19"/>
    </row>
    <row r="115" spans="1:45" s="72" customFormat="1" ht="11.25" x14ac:dyDescent="0.2">
      <c r="A115" s="19" t="s">
        <v>1361</v>
      </c>
      <c r="B115" s="343"/>
      <c r="C115" s="72" t="s">
        <v>1424</v>
      </c>
      <c r="D115" s="19">
        <v>0</v>
      </c>
      <c r="E115" s="344"/>
      <c r="F115" s="72" t="s">
        <v>1584</v>
      </c>
      <c r="G115" s="19">
        <v>8</v>
      </c>
      <c r="H115" s="343"/>
      <c r="I115" s="72" t="s">
        <v>1363</v>
      </c>
      <c r="J115" s="19">
        <v>0</v>
      </c>
      <c r="K115" s="344"/>
      <c r="L115" s="72" t="s">
        <v>1483</v>
      </c>
      <c r="M115" s="19">
        <v>1</v>
      </c>
      <c r="N115" s="343"/>
      <c r="O115" s="72" t="s">
        <v>1572</v>
      </c>
      <c r="P115" s="19">
        <v>7</v>
      </c>
      <c r="Q115" s="344"/>
      <c r="R115" s="72" t="s">
        <v>1573</v>
      </c>
      <c r="S115" s="19">
        <v>2</v>
      </c>
      <c r="T115" s="343"/>
      <c r="W115" s="19"/>
      <c r="X115" s="19"/>
      <c r="Y115" s="19"/>
      <c r="Z115" s="19"/>
      <c r="AC115" s="19"/>
      <c r="AD115" s="19"/>
      <c r="AE115" s="19"/>
      <c r="AF115" s="19"/>
      <c r="AI115" s="19"/>
      <c r="AJ115" s="19"/>
      <c r="AK115" s="19"/>
      <c r="AL115" s="19"/>
    </row>
    <row r="116" spans="1:45" s="72" customFormat="1" ht="11.25" x14ac:dyDescent="0.2">
      <c r="B116" s="343"/>
      <c r="D116" s="333"/>
      <c r="E116" s="344"/>
      <c r="G116" s="333"/>
      <c r="H116" s="343"/>
      <c r="J116" s="333"/>
      <c r="K116" s="344"/>
      <c r="M116" s="333"/>
      <c r="N116" s="343"/>
      <c r="P116" s="333"/>
      <c r="Q116" s="344"/>
      <c r="S116" s="333"/>
      <c r="T116" s="343"/>
      <c r="W116" s="19"/>
      <c r="X116" s="19"/>
      <c r="Y116" s="19"/>
      <c r="Z116" s="19"/>
      <c r="AC116" s="19"/>
      <c r="AD116" s="19"/>
      <c r="AE116" s="19"/>
      <c r="AF116" s="19"/>
      <c r="AI116" s="19"/>
      <c r="AJ116" s="19"/>
      <c r="AK116" s="19"/>
      <c r="AL116" s="19"/>
    </row>
    <row r="117" spans="1:45" s="72" customFormat="1" ht="11.25" x14ac:dyDescent="0.2">
      <c r="B117" s="343"/>
      <c r="C117" s="73" t="s">
        <v>724</v>
      </c>
      <c r="D117" s="288">
        <f>SUM(D108:D116)</f>
        <v>51</v>
      </c>
      <c r="E117" s="344"/>
      <c r="F117" s="73" t="s">
        <v>724</v>
      </c>
      <c r="G117" s="288">
        <f>SUM(G108:G116)</f>
        <v>42</v>
      </c>
      <c r="H117" s="343"/>
      <c r="I117" s="73" t="s">
        <v>724</v>
      </c>
      <c r="J117" s="333">
        <v>32</v>
      </c>
      <c r="K117" s="344"/>
      <c r="L117" s="73" t="s">
        <v>724</v>
      </c>
      <c r="M117" s="288">
        <v>17</v>
      </c>
      <c r="N117" s="343"/>
      <c r="O117" s="73" t="s">
        <v>724</v>
      </c>
      <c r="P117" s="333">
        <v>51</v>
      </c>
      <c r="Q117" s="344"/>
      <c r="R117" s="73" t="s">
        <v>724</v>
      </c>
      <c r="S117" s="333">
        <v>26</v>
      </c>
      <c r="T117" s="343"/>
      <c r="V117" s="19"/>
      <c r="W117" s="19"/>
      <c r="X117" s="19"/>
      <c r="Y117" s="19"/>
      <c r="Z117" s="19"/>
      <c r="AC117" s="19"/>
      <c r="AD117" s="19"/>
      <c r="AE117" s="19"/>
      <c r="AF117" s="19"/>
      <c r="AI117" s="19"/>
      <c r="AJ117" s="19"/>
      <c r="AK117" s="19"/>
      <c r="AL117" s="19"/>
    </row>
    <row r="118" spans="1:45" s="5" customFormat="1" ht="11.25" x14ac:dyDescent="0.2">
      <c r="A118" s="19"/>
      <c r="B118" s="332"/>
      <c r="C118" s="338" t="s">
        <v>315</v>
      </c>
      <c r="D118" s="339"/>
      <c r="E118" s="340"/>
      <c r="F118" s="341"/>
      <c r="G118" s="339"/>
      <c r="H118" s="340"/>
      <c r="I118" s="342" t="s">
        <v>316</v>
      </c>
      <c r="J118" s="339"/>
      <c r="K118" s="340"/>
      <c r="L118" s="341"/>
      <c r="M118" s="339"/>
      <c r="N118" s="340"/>
      <c r="O118" s="342" t="s">
        <v>317</v>
      </c>
      <c r="P118" s="339"/>
      <c r="Q118" s="340"/>
      <c r="R118" s="341"/>
      <c r="S118" s="339"/>
      <c r="T118" s="332"/>
      <c r="V118" s="19"/>
      <c r="W118" s="19"/>
      <c r="X118" s="19"/>
      <c r="Y118" s="19"/>
      <c r="Z118" s="19"/>
      <c r="AA118" s="72"/>
      <c r="AC118" s="19"/>
      <c r="AD118" s="19"/>
      <c r="AE118" s="19"/>
      <c r="AF118" s="19"/>
      <c r="AI118" s="19"/>
      <c r="AJ118" s="19"/>
      <c r="AK118" s="19"/>
      <c r="AL118" s="19"/>
      <c r="AN118" s="72"/>
      <c r="AO118" s="72"/>
      <c r="AP118" s="72"/>
      <c r="AQ118" s="72"/>
      <c r="AR118" s="72"/>
      <c r="AS118" s="72"/>
    </row>
    <row r="119" spans="1:45" s="72" customFormat="1" ht="11.25" x14ac:dyDescent="0.2">
      <c r="B119" s="343"/>
      <c r="C119" s="72" t="s">
        <v>311</v>
      </c>
      <c r="D119" s="333"/>
      <c r="E119" s="344"/>
      <c r="F119" s="72" t="s">
        <v>1080</v>
      </c>
      <c r="G119" s="333"/>
      <c r="H119" s="343"/>
      <c r="I119" s="72" t="s">
        <v>1063</v>
      </c>
      <c r="J119" s="333"/>
      <c r="K119" s="344"/>
      <c r="L119" s="72" t="s">
        <v>311</v>
      </c>
      <c r="M119" s="333"/>
      <c r="N119" s="343"/>
      <c r="O119" s="72" t="s">
        <v>236</v>
      </c>
      <c r="P119" s="333"/>
      <c r="Q119" s="344"/>
      <c r="R119" s="72" t="s">
        <v>274</v>
      </c>
      <c r="S119" s="333"/>
      <c r="T119" s="343"/>
      <c r="V119" s="19"/>
      <c r="W119" s="19"/>
      <c r="X119" s="19"/>
      <c r="Y119" s="19"/>
      <c r="Z119" s="19"/>
      <c r="AC119" s="19"/>
      <c r="AD119" s="19"/>
      <c r="AE119" s="19"/>
      <c r="AF119" s="19"/>
      <c r="AI119" s="19"/>
      <c r="AJ119" s="19"/>
      <c r="AK119" s="19"/>
      <c r="AL119" s="19"/>
    </row>
    <row r="120" spans="1:45" s="72" customFormat="1" ht="11.25" x14ac:dyDescent="0.2">
      <c r="B120" s="343"/>
      <c r="D120" s="333"/>
      <c r="E120" s="344"/>
      <c r="G120" s="333"/>
      <c r="H120" s="343"/>
      <c r="J120" s="333"/>
      <c r="K120" s="344"/>
      <c r="M120" s="333"/>
      <c r="N120" s="343"/>
      <c r="P120" s="333"/>
      <c r="Q120" s="344"/>
      <c r="S120" s="333"/>
      <c r="T120" s="343"/>
      <c r="AC120" s="19"/>
      <c r="AD120" s="19"/>
      <c r="AE120" s="19"/>
      <c r="AF120" s="19"/>
      <c r="AI120" s="19"/>
      <c r="AJ120" s="19"/>
      <c r="AK120" s="19"/>
      <c r="AL120" s="19"/>
      <c r="AN120" s="5"/>
      <c r="AO120" s="19"/>
      <c r="AP120" s="19"/>
      <c r="AQ120" s="19"/>
      <c r="AR120" s="19"/>
    </row>
    <row r="121" spans="1:45" s="72" customFormat="1" ht="11.25" x14ac:dyDescent="0.2">
      <c r="A121" s="19" t="s">
        <v>1319</v>
      </c>
      <c r="B121" s="343"/>
      <c r="C121" s="72" t="s">
        <v>1493</v>
      </c>
      <c r="D121" s="19">
        <v>3</v>
      </c>
      <c r="E121" s="344"/>
      <c r="F121" s="72" t="s">
        <v>1504</v>
      </c>
      <c r="G121" s="19">
        <v>14</v>
      </c>
      <c r="H121" s="343"/>
      <c r="I121" s="72" t="s">
        <v>1508</v>
      </c>
      <c r="J121" s="19">
        <v>11</v>
      </c>
      <c r="K121" s="344"/>
      <c r="L121" s="72" t="s">
        <v>1504</v>
      </c>
      <c r="M121" s="19">
        <v>14</v>
      </c>
      <c r="N121" s="343"/>
      <c r="O121" s="72" t="s">
        <v>1512</v>
      </c>
      <c r="P121" s="19">
        <v>15</v>
      </c>
      <c r="Q121" s="344"/>
      <c r="R121" s="72" t="s">
        <v>1516</v>
      </c>
      <c r="S121" s="19">
        <v>21</v>
      </c>
      <c r="T121" s="343"/>
      <c r="AC121" s="19"/>
      <c r="AD121" s="19"/>
      <c r="AE121" s="19"/>
      <c r="AF121" s="19"/>
      <c r="AI121" s="19"/>
      <c r="AJ121" s="19"/>
      <c r="AK121" s="19"/>
      <c r="AL121" s="19"/>
      <c r="AN121" s="5"/>
      <c r="AO121" s="19"/>
      <c r="AP121" s="19"/>
      <c r="AQ121" s="19"/>
      <c r="AR121" s="19"/>
      <c r="AS121" s="5"/>
    </row>
    <row r="122" spans="1:45" s="72" customFormat="1" ht="11.25" x14ac:dyDescent="0.2">
      <c r="A122" s="19" t="s">
        <v>1328</v>
      </c>
      <c r="B122" s="343"/>
      <c r="C122" s="72" t="s">
        <v>1663</v>
      </c>
      <c r="D122" s="19">
        <v>0</v>
      </c>
      <c r="E122" s="344"/>
      <c r="F122" s="72" t="s">
        <v>1632</v>
      </c>
      <c r="G122" s="19">
        <v>1</v>
      </c>
      <c r="H122" s="343"/>
      <c r="I122" s="72" t="s">
        <v>1667</v>
      </c>
      <c r="J122" s="19">
        <v>9</v>
      </c>
      <c r="K122" s="344"/>
      <c r="L122" s="72" t="s">
        <v>1639</v>
      </c>
      <c r="M122" s="19">
        <v>1</v>
      </c>
      <c r="N122" s="343"/>
      <c r="O122" s="72" t="s">
        <v>1671</v>
      </c>
      <c r="P122" s="19">
        <v>14</v>
      </c>
      <c r="Q122" s="344"/>
      <c r="R122" s="72" t="s">
        <v>1675</v>
      </c>
      <c r="S122" s="19">
        <v>21</v>
      </c>
      <c r="T122" s="343"/>
      <c r="AC122" s="19"/>
      <c r="AD122" s="19"/>
      <c r="AE122" s="19"/>
      <c r="AF122" s="19"/>
      <c r="AI122" s="19"/>
      <c r="AJ122" s="19"/>
      <c r="AK122" s="19"/>
      <c r="AL122" s="19"/>
      <c r="AN122" s="5"/>
      <c r="AO122" s="19"/>
      <c r="AP122" s="19"/>
      <c r="AQ122" s="19"/>
      <c r="AR122" s="19"/>
      <c r="AS122" s="5"/>
    </row>
    <row r="123" spans="1:45" s="72" customFormat="1" ht="11.25" x14ac:dyDescent="0.2">
      <c r="A123" s="19" t="s">
        <v>1328</v>
      </c>
      <c r="B123" s="343"/>
      <c r="C123" s="72" t="s">
        <v>1665</v>
      </c>
      <c r="D123" s="19">
        <v>0</v>
      </c>
      <c r="E123" s="344"/>
      <c r="F123" s="72" t="s">
        <v>1635</v>
      </c>
      <c r="G123" s="19">
        <v>0</v>
      </c>
      <c r="H123" s="343"/>
      <c r="I123" s="72" t="s">
        <v>1657</v>
      </c>
      <c r="J123" s="19">
        <v>8</v>
      </c>
      <c r="K123" s="344"/>
      <c r="L123" s="72" t="s">
        <v>1669</v>
      </c>
      <c r="M123" s="19">
        <v>13</v>
      </c>
      <c r="N123" s="343"/>
      <c r="O123" s="72" t="s">
        <v>1673</v>
      </c>
      <c r="P123" s="19">
        <v>16</v>
      </c>
      <c r="Q123" s="344"/>
      <c r="R123" s="72" t="s">
        <v>1677</v>
      </c>
      <c r="S123" s="19">
        <v>0</v>
      </c>
      <c r="T123" s="343"/>
      <c r="AC123" s="19"/>
      <c r="AD123" s="19"/>
      <c r="AE123" s="19"/>
      <c r="AF123" s="19"/>
      <c r="AI123" s="19"/>
      <c r="AJ123" s="19"/>
      <c r="AK123" s="19"/>
      <c r="AL123" s="19"/>
      <c r="AN123" s="5"/>
      <c r="AO123" s="19"/>
      <c r="AP123" s="19"/>
      <c r="AQ123" s="19"/>
      <c r="AR123" s="19"/>
    </row>
    <row r="124" spans="1:45" s="72" customFormat="1" ht="11.25" x14ac:dyDescent="0.2">
      <c r="A124" s="19" t="s">
        <v>1342</v>
      </c>
      <c r="B124" s="343"/>
      <c r="C124" s="72" t="s">
        <v>1640</v>
      </c>
      <c r="D124" s="19">
        <v>15</v>
      </c>
      <c r="E124" s="344"/>
      <c r="F124" s="72" t="s">
        <v>1647</v>
      </c>
      <c r="G124" s="19">
        <v>6</v>
      </c>
      <c r="H124" s="343"/>
      <c r="I124" s="72" t="s">
        <v>1655</v>
      </c>
      <c r="J124" s="19">
        <v>0</v>
      </c>
      <c r="K124" s="344"/>
      <c r="L124" s="72" t="s">
        <v>1640</v>
      </c>
      <c r="M124" s="19">
        <v>1</v>
      </c>
      <c r="N124" s="343"/>
      <c r="O124" s="72" t="s">
        <v>1664</v>
      </c>
      <c r="P124" s="19">
        <v>1</v>
      </c>
      <c r="Q124" s="344"/>
      <c r="R124" s="72" t="s">
        <v>1668</v>
      </c>
      <c r="S124" s="19">
        <v>17</v>
      </c>
      <c r="T124" s="343"/>
      <c r="AC124" s="19"/>
      <c r="AD124" s="19"/>
      <c r="AE124" s="19"/>
      <c r="AF124" s="19"/>
      <c r="AI124" s="19"/>
      <c r="AJ124" s="19"/>
      <c r="AK124" s="19"/>
      <c r="AL124" s="19"/>
    </row>
    <row r="125" spans="1:45" s="72" customFormat="1" ht="11.25" x14ac:dyDescent="0.2">
      <c r="A125" s="19" t="s">
        <v>1342</v>
      </c>
      <c r="B125" s="343"/>
      <c r="C125" s="72" t="s">
        <v>1644</v>
      </c>
      <c r="D125" s="19">
        <v>0</v>
      </c>
      <c r="E125" s="344"/>
      <c r="F125" s="72" t="s">
        <v>1652</v>
      </c>
      <c r="G125" s="19">
        <v>0</v>
      </c>
      <c r="H125" s="343"/>
      <c r="I125" s="72" t="s">
        <v>1658</v>
      </c>
      <c r="J125" s="19">
        <v>8</v>
      </c>
      <c r="K125" s="344"/>
      <c r="L125" s="72" t="s">
        <v>1686</v>
      </c>
      <c r="M125" s="19">
        <v>0</v>
      </c>
      <c r="N125" s="343"/>
      <c r="O125" s="72" t="s">
        <v>1666</v>
      </c>
      <c r="P125" s="19">
        <v>2</v>
      </c>
      <c r="Q125" s="344"/>
      <c r="R125" s="72" t="s">
        <v>1670</v>
      </c>
      <c r="S125" s="19">
        <v>0</v>
      </c>
      <c r="T125" s="343"/>
      <c r="AC125" s="19"/>
      <c r="AD125" s="19"/>
      <c r="AE125" s="19"/>
      <c r="AF125" s="19"/>
      <c r="AI125" s="19"/>
      <c r="AJ125" s="19"/>
      <c r="AK125" s="19"/>
      <c r="AL125" s="19"/>
    </row>
    <row r="126" spans="1:45" s="72" customFormat="1" ht="11.25" x14ac:dyDescent="0.2">
      <c r="A126" s="19" t="s">
        <v>1350</v>
      </c>
      <c r="B126" s="343"/>
      <c r="C126" s="72" t="s">
        <v>1638</v>
      </c>
      <c r="D126" s="19">
        <v>0</v>
      </c>
      <c r="E126" s="344"/>
      <c r="F126" s="72" t="s">
        <v>1687</v>
      </c>
      <c r="G126" s="19">
        <v>0</v>
      </c>
      <c r="H126" s="343"/>
      <c r="I126" s="72" t="s">
        <v>1650</v>
      </c>
      <c r="J126" s="19">
        <v>2</v>
      </c>
      <c r="K126" s="344"/>
      <c r="L126" s="72" t="s">
        <v>1645</v>
      </c>
      <c r="M126" s="19">
        <v>6</v>
      </c>
      <c r="N126" s="343"/>
      <c r="O126" s="72" t="s">
        <v>1653</v>
      </c>
      <c r="P126" s="19">
        <v>0</v>
      </c>
      <c r="Q126" s="344"/>
      <c r="R126" s="72" t="s">
        <v>1656</v>
      </c>
      <c r="S126" s="19">
        <v>11</v>
      </c>
      <c r="T126" s="343"/>
      <c r="AC126" s="19"/>
      <c r="AD126" s="19"/>
      <c r="AE126" s="19"/>
      <c r="AF126" s="19"/>
      <c r="AI126" s="19"/>
      <c r="AJ126" s="19"/>
      <c r="AK126" s="19"/>
      <c r="AL126" s="19"/>
    </row>
    <row r="127" spans="1:45" s="72" customFormat="1" ht="11.25" x14ac:dyDescent="0.2">
      <c r="A127" s="19" t="s">
        <v>1358</v>
      </c>
      <c r="B127" s="343"/>
      <c r="C127" s="72" t="s">
        <v>1457</v>
      </c>
      <c r="D127" s="19">
        <v>14</v>
      </c>
      <c r="E127" s="344"/>
      <c r="F127" s="72" t="s">
        <v>1492</v>
      </c>
      <c r="G127" s="19">
        <v>5</v>
      </c>
      <c r="H127" s="343"/>
      <c r="I127" s="72" t="s">
        <v>1496</v>
      </c>
      <c r="J127" s="19">
        <v>4</v>
      </c>
      <c r="K127" s="344"/>
      <c r="L127" s="72" t="s">
        <v>1457</v>
      </c>
      <c r="M127" s="19">
        <v>14</v>
      </c>
      <c r="N127" s="343"/>
      <c r="O127" s="72" t="s">
        <v>1500</v>
      </c>
      <c r="P127" s="19">
        <v>8</v>
      </c>
      <c r="Q127" s="344"/>
      <c r="R127" s="72" t="s">
        <v>1688</v>
      </c>
      <c r="S127" s="19">
        <v>8</v>
      </c>
      <c r="T127" s="343"/>
      <c r="AC127" s="19"/>
      <c r="AD127" s="19"/>
      <c r="AE127" s="19"/>
      <c r="AF127" s="19"/>
      <c r="AI127" s="19"/>
      <c r="AJ127" s="19"/>
      <c r="AK127" s="19"/>
      <c r="AL127" s="19"/>
    </row>
    <row r="128" spans="1:45" s="72" customFormat="1" ht="11.25" x14ac:dyDescent="0.2">
      <c r="A128" s="19" t="s">
        <v>1361</v>
      </c>
      <c r="B128" s="343"/>
      <c r="C128" s="72" t="s">
        <v>1584</v>
      </c>
      <c r="D128" s="19">
        <v>0</v>
      </c>
      <c r="E128" s="344"/>
      <c r="F128" s="72" t="s">
        <v>1596</v>
      </c>
      <c r="G128" s="19">
        <v>1</v>
      </c>
      <c r="H128" s="343"/>
      <c r="I128" s="72" t="s">
        <v>1601</v>
      </c>
      <c r="J128" s="19">
        <v>1</v>
      </c>
      <c r="K128" s="344"/>
      <c r="L128" s="72" t="s">
        <v>1482</v>
      </c>
      <c r="M128" s="19">
        <v>0</v>
      </c>
      <c r="N128" s="343"/>
      <c r="O128" s="72" t="s">
        <v>1574</v>
      </c>
      <c r="P128" s="19">
        <v>0</v>
      </c>
      <c r="Q128" s="344"/>
      <c r="R128" s="72" t="s">
        <v>1573</v>
      </c>
      <c r="S128" s="19">
        <v>2</v>
      </c>
      <c r="T128" s="343"/>
      <c r="W128" s="19"/>
      <c r="X128" s="19"/>
      <c r="Y128" s="19"/>
      <c r="Z128" s="19"/>
      <c r="AC128" s="19"/>
      <c r="AD128" s="19"/>
      <c r="AE128" s="19"/>
      <c r="AF128" s="19"/>
      <c r="AI128" s="19"/>
      <c r="AJ128" s="19"/>
      <c r="AK128" s="19"/>
      <c r="AL128" s="19"/>
    </row>
    <row r="129" spans="1:45" s="72" customFormat="1" ht="11.25" x14ac:dyDescent="0.2">
      <c r="B129" s="343"/>
      <c r="D129" s="333"/>
      <c r="E129" s="344"/>
      <c r="G129" s="333"/>
      <c r="H129" s="343"/>
      <c r="J129" s="333"/>
      <c r="K129" s="344"/>
      <c r="M129" s="333"/>
      <c r="N129" s="343"/>
      <c r="P129" s="333"/>
      <c r="Q129" s="344"/>
      <c r="S129" s="333"/>
      <c r="T129" s="343"/>
      <c r="W129" s="19"/>
      <c r="X129" s="19"/>
      <c r="Y129" s="19"/>
      <c r="Z129" s="19"/>
      <c r="AC129" s="19"/>
      <c r="AD129" s="19"/>
      <c r="AE129" s="19"/>
      <c r="AF129" s="19"/>
      <c r="AI129" s="19"/>
      <c r="AJ129" s="19"/>
      <c r="AK129" s="19"/>
      <c r="AL129" s="19"/>
    </row>
    <row r="130" spans="1:45" s="72" customFormat="1" ht="11.25" x14ac:dyDescent="0.2">
      <c r="B130" s="343"/>
      <c r="C130" s="73" t="s">
        <v>724</v>
      </c>
      <c r="D130" s="288">
        <f>SUM(D121:D129)</f>
        <v>32</v>
      </c>
      <c r="E130" s="344"/>
      <c r="F130" s="73" t="s">
        <v>724</v>
      </c>
      <c r="G130" s="288">
        <f>SUM(G121:G129)</f>
        <v>27</v>
      </c>
      <c r="H130" s="343"/>
      <c r="I130" s="73" t="s">
        <v>724</v>
      </c>
      <c r="J130" s="333">
        <f>SUM(J121:J129)</f>
        <v>43</v>
      </c>
      <c r="K130" s="344"/>
      <c r="L130" s="73" t="s">
        <v>724</v>
      </c>
      <c r="M130" s="288">
        <f>SUM(M121:M129)</f>
        <v>49</v>
      </c>
      <c r="N130" s="343"/>
      <c r="O130" s="73" t="s">
        <v>724</v>
      </c>
      <c r="P130" s="333">
        <f>SUM(P121:P129)</f>
        <v>56</v>
      </c>
      <c r="Q130" s="344"/>
      <c r="R130" s="73" t="s">
        <v>724</v>
      </c>
      <c r="S130" s="333">
        <f>SUM(S121:S129)</f>
        <v>80</v>
      </c>
      <c r="T130" s="343"/>
      <c r="V130" s="19"/>
      <c r="W130" s="19"/>
      <c r="X130" s="19"/>
      <c r="Y130" s="19"/>
      <c r="Z130" s="19"/>
      <c r="AC130" s="19"/>
      <c r="AD130" s="19"/>
      <c r="AE130" s="19"/>
      <c r="AF130" s="19"/>
      <c r="AI130" s="19"/>
      <c r="AJ130" s="19"/>
      <c r="AK130" s="19"/>
      <c r="AL130" s="19"/>
    </row>
    <row r="131" spans="1:45" s="5" customFormat="1" ht="11.25" x14ac:dyDescent="0.2">
      <c r="A131" s="19"/>
      <c r="B131" s="332"/>
      <c r="C131" s="338" t="s">
        <v>344</v>
      </c>
      <c r="D131" s="339"/>
      <c r="E131" s="340"/>
      <c r="F131" s="341"/>
      <c r="G131" s="339"/>
      <c r="H131" s="340"/>
      <c r="I131" s="342" t="s">
        <v>956</v>
      </c>
      <c r="J131" s="339"/>
      <c r="K131" s="340"/>
      <c r="L131" s="341"/>
      <c r="M131" s="339"/>
      <c r="N131" s="340"/>
      <c r="O131" s="342" t="s">
        <v>1278</v>
      </c>
      <c r="P131" s="339"/>
      <c r="Q131" s="340"/>
      <c r="R131" s="341"/>
      <c r="S131" s="339"/>
      <c r="T131" s="332"/>
      <c r="V131" s="19"/>
      <c r="W131" s="19"/>
      <c r="X131" s="19"/>
      <c r="Y131" s="19"/>
      <c r="Z131" s="19"/>
      <c r="AA131" s="72"/>
      <c r="AC131" s="19"/>
      <c r="AD131" s="19"/>
      <c r="AE131" s="19"/>
      <c r="AF131" s="19"/>
      <c r="AI131" s="19"/>
      <c r="AJ131" s="19"/>
      <c r="AK131" s="19"/>
      <c r="AL131" s="19"/>
      <c r="AN131" s="72"/>
      <c r="AO131" s="72"/>
      <c r="AP131" s="72"/>
      <c r="AQ131" s="72"/>
      <c r="AR131" s="72"/>
      <c r="AS131" s="72"/>
    </row>
    <row r="132" spans="1:45" s="72" customFormat="1" ht="11.25" x14ac:dyDescent="0.2">
      <c r="B132" s="343"/>
      <c r="C132" s="72" t="s">
        <v>1689</v>
      </c>
      <c r="D132" s="333"/>
      <c r="E132" s="344"/>
      <c r="F132" s="72" t="s">
        <v>161</v>
      </c>
      <c r="G132" s="333"/>
      <c r="H132" s="343"/>
      <c r="I132" s="72" t="s">
        <v>275</v>
      </c>
      <c r="J132" s="333"/>
      <c r="K132" s="344"/>
      <c r="L132" s="72" t="s">
        <v>1063</v>
      </c>
      <c r="M132" s="333"/>
      <c r="N132" s="343"/>
      <c r="O132" s="72" t="s">
        <v>236</v>
      </c>
      <c r="P132" s="333"/>
      <c r="Q132" s="344"/>
      <c r="R132" s="72" t="s">
        <v>1689</v>
      </c>
      <c r="S132" s="333"/>
      <c r="T132" s="343"/>
      <c r="V132" s="19"/>
      <c r="W132" s="19"/>
      <c r="X132" s="19"/>
      <c r="Y132" s="19"/>
      <c r="Z132" s="19"/>
      <c r="AC132" s="19"/>
      <c r="AD132" s="19"/>
      <c r="AE132" s="19"/>
      <c r="AF132" s="19"/>
      <c r="AI132" s="19"/>
      <c r="AJ132" s="19"/>
      <c r="AK132" s="19"/>
      <c r="AL132" s="19"/>
    </row>
    <row r="133" spans="1:45" s="72" customFormat="1" ht="11.25" x14ac:dyDescent="0.2">
      <c r="B133" s="343"/>
      <c r="D133" s="333"/>
      <c r="E133" s="344"/>
      <c r="G133" s="333"/>
      <c r="H133" s="343"/>
      <c r="J133" s="333"/>
      <c r="K133" s="344"/>
      <c r="M133" s="333"/>
      <c r="N133" s="343"/>
      <c r="P133" s="333"/>
      <c r="Q133" s="344"/>
      <c r="S133" s="333"/>
      <c r="T133" s="343"/>
      <c r="AC133" s="19"/>
      <c r="AD133" s="19"/>
      <c r="AE133" s="19"/>
      <c r="AF133" s="19"/>
      <c r="AI133" s="19"/>
      <c r="AJ133" s="19"/>
      <c r="AK133" s="19"/>
      <c r="AL133" s="19"/>
      <c r="AN133" s="5"/>
      <c r="AO133" s="19"/>
      <c r="AP133" s="19"/>
      <c r="AQ133" s="19"/>
      <c r="AR133" s="19"/>
    </row>
    <row r="134" spans="1:45" s="72" customFormat="1" ht="11.25" x14ac:dyDescent="0.2">
      <c r="A134" s="19" t="s">
        <v>1319</v>
      </c>
      <c r="B134" s="343"/>
      <c r="C134" s="72" t="s">
        <v>1519</v>
      </c>
      <c r="D134" s="19">
        <v>6</v>
      </c>
      <c r="E134" s="344"/>
      <c r="F134" s="72" t="s">
        <v>1465</v>
      </c>
      <c r="G134" s="19">
        <v>10</v>
      </c>
      <c r="H134" s="343"/>
      <c r="I134" s="72" t="s">
        <v>1959</v>
      </c>
      <c r="J134" s="19">
        <v>14</v>
      </c>
      <c r="K134" s="344"/>
      <c r="L134" s="72" t="s">
        <v>1493</v>
      </c>
      <c r="M134" s="19">
        <v>6</v>
      </c>
      <c r="N134" s="343"/>
      <c r="O134" s="72" t="s">
        <v>1983</v>
      </c>
      <c r="P134" s="19">
        <v>11</v>
      </c>
      <c r="Q134" s="344"/>
      <c r="R134" s="72" t="s">
        <v>1990</v>
      </c>
      <c r="S134" s="19">
        <v>13</v>
      </c>
      <c r="T134" s="343"/>
      <c r="AC134" s="19"/>
      <c r="AD134" s="19"/>
      <c r="AE134" s="19"/>
      <c r="AF134" s="19"/>
      <c r="AI134" s="19"/>
      <c r="AJ134" s="19"/>
      <c r="AK134" s="19"/>
      <c r="AL134" s="19"/>
      <c r="AN134" s="5"/>
      <c r="AO134" s="19"/>
      <c r="AP134" s="19"/>
      <c r="AQ134" s="19"/>
      <c r="AR134" s="19"/>
      <c r="AS134" s="5"/>
    </row>
    <row r="135" spans="1:45" s="72" customFormat="1" ht="11.25" x14ac:dyDescent="0.2">
      <c r="A135" s="19" t="s">
        <v>1328</v>
      </c>
      <c r="B135" s="343"/>
      <c r="C135" s="72" t="s">
        <v>1678</v>
      </c>
      <c r="D135" s="19">
        <v>2</v>
      </c>
      <c r="E135" s="344"/>
      <c r="F135" s="72" t="s">
        <v>1680</v>
      </c>
      <c r="G135" s="19">
        <v>9</v>
      </c>
      <c r="H135" s="343"/>
      <c r="I135" s="72" t="s">
        <v>1960</v>
      </c>
      <c r="J135" s="19">
        <v>9</v>
      </c>
      <c r="K135" s="344"/>
      <c r="L135" s="72" t="s">
        <v>1678</v>
      </c>
      <c r="M135" s="19">
        <v>7</v>
      </c>
      <c r="N135" s="343"/>
      <c r="O135" s="72" t="s">
        <v>1675</v>
      </c>
      <c r="P135" s="19">
        <v>21</v>
      </c>
      <c r="Q135" s="344"/>
      <c r="R135" s="72" t="s">
        <v>1860</v>
      </c>
      <c r="S135" s="19">
        <v>2</v>
      </c>
      <c r="T135" s="343"/>
      <c r="AC135" s="19"/>
      <c r="AD135" s="19"/>
      <c r="AE135" s="19"/>
      <c r="AF135" s="19"/>
      <c r="AI135" s="19"/>
      <c r="AJ135" s="19"/>
      <c r="AK135" s="19"/>
      <c r="AL135" s="19"/>
      <c r="AN135" s="5"/>
      <c r="AO135" s="19"/>
      <c r="AP135" s="19"/>
      <c r="AQ135" s="19"/>
      <c r="AR135" s="19"/>
      <c r="AS135" s="5"/>
    </row>
    <row r="136" spans="1:45" s="72" customFormat="1" ht="11.25" x14ac:dyDescent="0.2">
      <c r="A136" s="19" t="s">
        <v>1328</v>
      </c>
      <c r="B136" s="343"/>
      <c r="C136" s="72" t="s">
        <v>1679</v>
      </c>
      <c r="D136" s="19">
        <v>14</v>
      </c>
      <c r="E136" s="344"/>
      <c r="F136" s="72" t="s">
        <v>1681</v>
      </c>
      <c r="G136" s="19">
        <v>0</v>
      </c>
      <c r="H136" s="343"/>
      <c r="I136" s="72" t="s">
        <v>1961</v>
      </c>
      <c r="J136" s="19">
        <v>3</v>
      </c>
      <c r="K136" s="344"/>
      <c r="L136" s="72" t="s">
        <v>1965</v>
      </c>
      <c r="M136" s="19">
        <v>4</v>
      </c>
      <c r="N136" s="343"/>
      <c r="O136" s="72" t="s">
        <v>1984</v>
      </c>
      <c r="P136" s="19">
        <v>2</v>
      </c>
      <c r="Q136" s="344"/>
      <c r="R136" s="72" t="s">
        <v>1961</v>
      </c>
      <c r="S136" s="19">
        <v>16</v>
      </c>
      <c r="T136" s="343"/>
      <c r="AC136" s="19"/>
      <c r="AD136" s="19"/>
      <c r="AE136" s="19"/>
      <c r="AF136" s="19"/>
      <c r="AI136" s="19"/>
      <c r="AJ136" s="19"/>
      <c r="AK136" s="19"/>
      <c r="AL136" s="19"/>
      <c r="AN136" s="5"/>
      <c r="AO136" s="19"/>
      <c r="AP136" s="19"/>
      <c r="AQ136" s="19"/>
      <c r="AR136" s="19"/>
    </row>
    <row r="137" spans="1:45" s="72" customFormat="1" ht="11.25" x14ac:dyDescent="0.2">
      <c r="A137" s="19" t="s">
        <v>1342</v>
      </c>
      <c r="B137" s="343"/>
      <c r="C137" s="72" t="s">
        <v>1658</v>
      </c>
      <c r="D137" s="19">
        <v>10</v>
      </c>
      <c r="E137" s="344"/>
      <c r="F137" s="72" t="s">
        <v>1674</v>
      </c>
      <c r="G137" s="19">
        <v>6</v>
      </c>
      <c r="H137" s="343"/>
      <c r="I137" s="72" t="s">
        <v>1962</v>
      </c>
      <c r="J137" s="19">
        <v>3</v>
      </c>
      <c r="K137" s="344"/>
      <c r="L137" s="72" t="s">
        <v>1966</v>
      </c>
      <c r="M137" s="19">
        <v>0</v>
      </c>
      <c r="N137" s="343"/>
      <c r="O137" s="72" t="s">
        <v>1985</v>
      </c>
      <c r="P137" s="19">
        <v>14</v>
      </c>
      <c r="Q137" s="344"/>
      <c r="R137" s="72" t="s">
        <v>1658</v>
      </c>
      <c r="S137" s="19">
        <v>16</v>
      </c>
      <c r="T137" s="343"/>
      <c r="AC137" s="19"/>
      <c r="AD137" s="19"/>
      <c r="AE137" s="19"/>
      <c r="AF137" s="19"/>
      <c r="AI137" s="19"/>
      <c r="AJ137" s="19"/>
      <c r="AK137" s="19"/>
      <c r="AL137" s="19"/>
    </row>
    <row r="138" spans="1:45" s="72" customFormat="1" ht="11.25" x14ac:dyDescent="0.2">
      <c r="A138" s="19" t="s">
        <v>1342</v>
      </c>
      <c r="B138" s="343"/>
      <c r="C138" s="72" t="s">
        <v>1672</v>
      </c>
      <c r="D138" s="19">
        <v>8</v>
      </c>
      <c r="E138" s="344"/>
      <c r="F138" s="72" t="s">
        <v>1676</v>
      </c>
      <c r="G138" s="19">
        <v>6</v>
      </c>
      <c r="H138" s="343"/>
      <c r="I138" s="72" t="s">
        <v>1684</v>
      </c>
      <c r="J138" s="19">
        <v>1</v>
      </c>
      <c r="K138" s="344"/>
      <c r="L138" s="72" t="s">
        <v>1967</v>
      </c>
      <c r="M138" s="19">
        <v>2</v>
      </c>
      <c r="N138" s="343"/>
      <c r="O138" s="72" t="s">
        <v>1600</v>
      </c>
      <c r="P138" s="19">
        <v>1</v>
      </c>
      <c r="Q138" s="344"/>
      <c r="R138" s="72" t="s">
        <v>1672</v>
      </c>
      <c r="S138" s="19">
        <v>7</v>
      </c>
      <c r="T138" s="343"/>
      <c r="AC138" s="19"/>
      <c r="AD138" s="19"/>
      <c r="AE138" s="19"/>
      <c r="AF138" s="19"/>
      <c r="AI138" s="19"/>
      <c r="AJ138" s="19"/>
      <c r="AK138" s="19"/>
      <c r="AL138" s="19"/>
    </row>
    <row r="139" spans="1:45" s="72" customFormat="1" ht="11.25" x14ac:dyDescent="0.2">
      <c r="A139" s="19" t="s">
        <v>1350</v>
      </c>
      <c r="B139" s="343"/>
      <c r="C139" s="72" t="s">
        <v>1659</v>
      </c>
      <c r="D139" s="19">
        <v>2</v>
      </c>
      <c r="E139" s="344"/>
      <c r="F139" s="72" t="s">
        <v>1662</v>
      </c>
      <c r="G139" s="19">
        <v>1</v>
      </c>
      <c r="H139" s="343"/>
      <c r="I139" s="72" t="s">
        <v>1963</v>
      </c>
      <c r="J139" s="19">
        <v>1</v>
      </c>
      <c r="K139" s="344"/>
      <c r="L139" s="72" t="s">
        <v>1827</v>
      </c>
      <c r="M139" s="19">
        <v>0</v>
      </c>
      <c r="N139" s="343"/>
      <c r="O139" s="72" t="s">
        <v>1988</v>
      </c>
      <c r="P139" s="19">
        <v>0</v>
      </c>
      <c r="Q139" s="344"/>
      <c r="R139" s="72" t="s">
        <v>1986</v>
      </c>
      <c r="S139" s="19">
        <v>12</v>
      </c>
      <c r="T139" s="343"/>
      <c r="AC139" s="19"/>
      <c r="AD139" s="19"/>
      <c r="AE139" s="19"/>
      <c r="AF139" s="19"/>
      <c r="AI139" s="19"/>
      <c r="AJ139" s="19"/>
      <c r="AK139" s="19"/>
      <c r="AL139" s="19"/>
    </row>
    <row r="140" spans="1:45" s="72" customFormat="1" ht="11.25" x14ac:dyDescent="0.2">
      <c r="A140" s="19" t="s">
        <v>1358</v>
      </c>
      <c r="B140" s="343"/>
      <c r="C140" s="72" t="s">
        <v>1511</v>
      </c>
      <c r="D140" s="19">
        <v>10</v>
      </c>
      <c r="E140" s="344"/>
      <c r="F140" s="72" t="s">
        <v>1515</v>
      </c>
      <c r="G140" s="19">
        <v>8</v>
      </c>
      <c r="H140" s="343"/>
      <c r="I140" s="72" t="s">
        <v>1964</v>
      </c>
      <c r="J140" s="19">
        <v>5</v>
      </c>
      <c r="K140" s="344"/>
      <c r="L140" s="72" t="s">
        <v>1968</v>
      </c>
      <c r="M140" s="19">
        <v>8</v>
      </c>
      <c r="N140" s="343"/>
      <c r="O140" s="72" t="s">
        <v>1987</v>
      </c>
      <c r="P140" s="19">
        <v>9</v>
      </c>
      <c r="Q140" s="344"/>
      <c r="R140" s="72" t="s">
        <v>1511</v>
      </c>
      <c r="S140" s="19">
        <v>14</v>
      </c>
      <c r="T140" s="343"/>
      <c r="AC140" s="19"/>
      <c r="AD140" s="19"/>
      <c r="AE140" s="19"/>
      <c r="AF140" s="19"/>
      <c r="AI140" s="19"/>
      <c r="AJ140" s="19"/>
      <c r="AK140" s="19"/>
      <c r="AL140" s="19"/>
    </row>
    <row r="141" spans="1:45" s="72" customFormat="1" ht="11.25" x14ac:dyDescent="0.2">
      <c r="A141" s="19" t="s">
        <v>1361</v>
      </c>
      <c r="B141" s="343"/>
      <c r="C141" s="72" t="s">
        <v>1601</v>
      </c>
      <c r="D141" s="19">
        <v>1</v>
      </c>
      <c r="E141" s="344"/>
      <c r="F141" s="72" t="s">
        <v>1538</v>
      </c>
      <c r="G141" s="19">
        <v>0</v>
      </c>
      <c r="H141" s="343"/>
      <c r="I141" s="72" t="s">
        <v>1364</v>
      </c>
      <c r="J141" s="19">
        <v>1</v>
      </c>
      <c r="K141" s="344"/>
      <c r="L141" s="72" t="s">
        <v>1538</v>
      </c>
      <c r="M141" s="19">
        <v>1</v>
      </c>
      <c r="N141" s="343"/>
      <c r="O141" s="72" t="s">
        <v>1989</v>
      </c>
      <c r="P141" s="19">
        <v>1</v>
      </c>
      <c r="Q141" s="344"/>
      <c r="R141" s="72" t="s">
        <v>1363</v>
      </c>
      <c r="S141" s="19">
        <v>8</v>
      </c>
      <c r="T141" s="343"/>
      <c r="W141" s="19"/>
      <c r="X141" s="19"/>
      <c r="Y141" s="19"/>
      <c r="Z141" s="19"/>
      <c r="AC141" s="19"/>
      <c r="AD141" s="19"/>
      <c r="AE141" s="19"/>
      <c r="AF141" s="19"/>
      <c r="AI141" s="19"/>
      <c r="AJ141" s="19"/>
      <c r="AK141" s="19"/>
      <c r="AL141" s="19"/>
    </row>
    <row r="142" spans="1:45" s="72" customFormat="1" ht="11.25" x14ac:dyDescent="0.2">
      <c r="B142" s="343"/>
      <c r="D142" s="333"/>
      <c r="E142" s="430"/>
      <c r="G142" s="333"/>
      <c r="H142" s="343"/>
      <c r="J142" s="333"/>
      <c r="K142" s="344"/>
      <c r="M142" s="333"/>
      <c r="N142" s="343"/>
      <c r="P142" s="333"/>
      <c r="Q142" s="344"/>
      <c r="S142" s="333"/>
      <c r="T142" s="343"/>
      <c r="W142" s="19"/>
      <c r="X142" s="19"/>
      <c r="Y142" s="19"/>
      <c r="Z142" s="19"/>
      <c r="AC142" s="19"/>
      <c r="AD142" s="19"/>
      <c r="AE142" s="19"/>
      <c r="AF142" s="19"/>
      <c r="AI142" s="19"/>
      <c r="AJ142" s="19"/>
      <c r="AK142" s="19"/>
      <c r="AL142" s="19"/>
    </row>
    <row r="143" spans="1:45" s="72" customFormat="1" ht="11.25" x14ac:dyDescent="0.2">
      <c r="B143" s="343"/>
      <c r="C143" s="73" t="s">
        <v>724</v>
      </c>
      <c r="D143" s="288">
        <f>SUM(D134:D142)</f>
        <v>53</v>
      </c>
      <c r="E143" s="344"/>
      <c r="F143" s="73" t="s">
        <v>724</v>
      </c>
      <c r="G143" s="288">
        <f>SUM(G134:G142)</f>
        <v>40</v>
      </c>
      <c r="H143" s="343"/>
      <c r="I143" s="73" t="s">
        <v>724</v>
      </c>
      <c r="J143" s="333">
        <v>37</v>
      </c>
      <c r="K143" s="344"/>
      <c r="L143" s="73" t="s">
        <v>724</v>
      </c>
      <c r="M143" s="288">
        <v>28</v>
      </c>
      <c r="N143" s="343"/>
      <c r="O143" s="73" t="s">
        <v>724</v>
      </c>
      <c r="P143" s="333">
        <v>57</v>
      </c>
      <c r="Q143" s="344"/>
      <c r="R143" s="73" t="s">
        <v>724</v>
      </c>
      <c r="S143" s="336">
        <v>88</v>
      </c>
      <c r="T143" s="343"/>
      <c r="V143" s="19"/>
      <c r="W143" s="19"/>
      <c r="X143" s="19"/>
      <c r="Y143" s="19"/>
      <c r="Z143" s="19"/>
      <c r="AC143" s="19"/>
      <c r="AD143" s="19"/>
      <c r="AE143" s="19"/>
      <c r="AF143" s="19"/>
      <c r="AI143" s="19"/>
      <c r="AJ143" s="19"/>
      <c r="AK143" s="19"/>
      <c r="AL143" s="19"/>
    </row>
    <row r="144" spans="1:45" s="72" customFormat="1" ht="11.25" x14ac:dyDescent="0.2">
      <c r="A144" s="19"/>
      <c r="B144" s="332"/>
      <c r="C144" s="428" t="s">
        <v>1298</v>
      </c>
      <c r="D144" s="334"/>
      <c r="E144" s="332"/>
      <c r="F144" s="332"/>
      <c r="G144" s="334"/>
      <c r="H144" s="332"/>
      <c r="I144" s="428" t="s">
        <v>1299</v>
      </c>
      <c r="J144" s="334"/>
      <c r="K144" s="332"/>
      <c r="L144" s="332"/>
      <c r="M144" s="334"/>
      <c r="N144" s="332"/>
      <c r="O144" s="428" t="s">
        <v>1995</v>
      </c>
      <c r="P144" s="334"/>
      <c r="Q144" s="332"/>
      <c r="R144" s="332"/>
      <c r="S144" s="334"/>
      <c r="T144" s="332"/>
      <c r="V144" s="19"/>
      <c r="W144" s="19"/>
      <c r="X144" s="19"/>
      <c r="Y144" s="19"/>
      <c r="Z144" s="19"/>
      <c r="AC144" s="19"/>
      <c r="AD144" s="19"/>
      <c r="AE144" s="19"/>
      <c r="AF144" s="19"/>
      <c r="AI144" s="19"/>
      <c r="AJ144" s="19"/>
      <c r="AK144" s="19"/>
      <c r="AL144" s="19"/>
    </row>
    <row r="145" spans="1:45" s="72" customFormat="1" ht="11.25" x14ac:dyDescent="0.2">
      <c r="A145" s="19"/>
      <c r="B145" s="340"/>
      <c r="C145" s="5" t="s">
        <v>311</v>
      </c>
      <c r="D145" s="19"/>
      <c r="E145" s="431"/>
      <c r="F145" s="5" t="s">
        <v>236</v>
      </c>
      <c r="G145" s="19"/>
      <c r="H145" s="340"/>
      <c r="I145" s="5"/>
      <c r="J145" s="19"/>
      <c r="K145" s="431"/>
      <c r="L145" s="5"/>
      <c r="M145" s="19"/>
      <c r="N145" s="340"/>
      <c r="O145" s="5"/>
      <c r="P145" s="19"/>
      <c r="Q145" s="431"/>
      <c r="R145" s="5"/>
      <c r="S145" s="19"/>
      <c r="T145" s="340"/>
      <c r="V145" s="19"/>
      <c r="W145" s="19"/>
      <c r="X145" s="19"/>
      <c r="Y145" s="19"/>
      <c r="Z145" s="19"/>
      <c r="AC145" s="19"/>
      <c r="AD145" s="19"/>
      <c r="AE145" s="19"/>
      <c r="AF145" s="19"/>
      <c r="AI145" s="19"/>
      <c r="AJ145" s="19"/>
      <c r="AK145" s="19"/>
      <c r="AL145" s="19"/>
    </row>
    <row r="146" spans="1:45" s="72" customFormat="1" ht="11.25" x14ac:dyDescent="0.2">
      <c r="A146" s="19"/>
      <c r="B146" s="340"/>
      <c r="C146" s="5"/>
      <c r="D146" s="19"/>
      <c r="E146" s="431"/>
      <c r="F146" s="5"/>
      <c r="G146" s="19"/>
      <c r="H146" s="340"/>
      <c r="I146" s="5"/>
      <c r="J146" s="19"/>
      <c r="K146" s="431"/>
      <c r="L146" s="5"/>
      <c r="M146" s="19"/>
      <c r="N146" s="340"/>
      <c r="O146" s="5"/>
      <c r="P146" s="19"/>
      <c r="Q146" s="431"/>
      <c r="R146" s="5"/>
      <c r="S146" s="19"/>
      <c r="T146" s="340"/>
      <c r="AC146" s="19"/>
      <c r="AD146" s="19"/>
      <c r="AE146" s="19"/>
      <c r="AF146" s="19"/>
      <c r="AI146" s="19"/>
      <c r="AJ146" s="19"/>
      <c r="AK146" s="19"/>
      <c r="AL146" s="19"/>
    </row>
    <row r="147" spans="1:45" s="72" customFormat="1" ht="11.25" x14ac:dyDescent="0.2">
      <c r="A147" s="19"/>
      <c r="B147" s="340"/>
      <c r="C147" s="5" t="s">
        <v>2056</v>
      </c>
      <c r="D147" s="19">
        <v>22</v>
      </c>
      <c r="E147" s="431"/>
      <c r="F147" s="5" t="s">
        <v>2062</v>
      </c>
      <c r="G147" s="19">
        <v>8</v>
      </c>
      <c r="H147" s="340"/>
      <c r="I147" s="5"/>
      <c r="J147" s="19"/>
      <c r="K147" s="431"/>
      <c r="L147" s="5"/>
      <c r="M147" s="19"/>
      <c r="N147" s="340"/>
      <c r="O147" s="5"/>
      <c r="P147" s="19"/>
      <c r="Q147" s="431"/>
      <c r="R147" s="5"/>
      <c r="S147" s="19"/>
      <c r="T147" s="340"/>
      <c r="AC147" s="19"/>
      <c r="AD147" s="19"/>
      <c r="AE147" s="19"/>
      <c r="AF147" s="19"/>
      <c r="AI147" s="19"/>
      <c r="AJ147" s="19"/>
      <c r="AK147" s="19"/>
      <c r="AL147" s="19"/>
    </row>
    <row r="148" spans="1:45" s="72" customFormat="1" ht="11.25" x14ac:dyDescent="0.2">
      <c r="A148" s="19"/>
      <c r="B148" s="340"/>
      <c r="C148" s="5" t="s">
        <v>2057</v>
      </c>
      <c r="D148" s="19">
        <v>11</v>
      </c>
      <c r="E148" s="431"/>
      <c r="F148" s="5" t="s">
        <v>1984</v>
      </c>
      <c r="G148" s="19">
        <v>7</v>
      </c>
      <c r="H148" s="340"/>
      <c r="I148" s="5"/>
      <c r="J148" s="19"/>
      <c r="K148" s="431"/>
      <c r="L148" s="5"/>
      <c r="M148" s="19"/>
      <c r="N148" s="340"/>
      <c r="O148" s="5"/>
      <c r="P148" s="19"/>
      <c r="Q148" s="431"/>
      <c r="R148" s="5"/>
      <c r="S148" s="19"/>
      <c r="T148" s="340"/>
      <c r="AC148" s="19"/>
      <c r="AD148" s="19"/>
      <c r="AE148" s="19"/>
      <c r="AF148" s="19"/>
      <c r="AI148" s="19"/>
      <c r="AJ148" s="19"/>
      <c r="AK148" s="19"/>
      <c r="AL148" s="19"/>
    </row>
    <row r="149" spans="1:45" s="72" customFormat="1" ht="11.25" x14ac:dyDescent="0.2">
      <c r="A149" s="19"/>
      <c r="B149" s="340"/>
      <c r="C149" s="5" t="s">
        <v>2058</v>
      </c>
      <c r="D149" s="19">
        <v>0</v>
      </c>
      <c r="E149" s="431"/>
      <c r="F149" s="5" t="s">
        <v>2063</v>
      </c>
      <c r="G149" s="19">
        <v>2</v>
      </c>
      <c r="H149" s="340"/>
      <c r="I149" s="5"/>
      <c r="J149" s="19"/>
      <c r="K149" s="431"/>
      <c r="L149" s="5"/>
      <c r="M149" s="19"/>
      <c r="N149" s="340"/>
      <c r="O149" s="5"/>
      <c r="P149" s="19"/>
      <c r="Q149" s="431"/>
      <c r="R149" s="5"/>
      <c r="S149" s="19"/>
      <c r="T149" s="340"/>
      <c r="AC149" s="19"/>
      <c r="AD149" s="19"/>
      <c r="AE149" s="19"/>
      <c r="AF149" s="19"/>
      <c r="AI149" s="19"/>
      <c r="AJ149" s="19"/>
      <c r="AK149" s="19"/>
      <c r="AL149" s="19"/>
    </row>
    <row r="150" spans="1:45" s="72" customFormat="1" ht="11.25" x14ac:dyDescent="0.2">
      <c r="A150" s="19"/>
      <c r="B150" s="340"/>
      <c r="C150" s="5" t="s">
        <v>2059</v>
      </c>
      <c r="D150" s="19">
        <v>17</v>
      </c>
      <c r="E150" s="431"/>
      <c r="F150" s="5" t="s">
        <v>2064</v>
      </c>
      <c r="G150" s="19">
        <v>0</v>
      </c>
      <c r="H150" s="340"/>
      <c r="I150" s="5"/>
      <c r="J150" s="19"/>
      <c r="K150" s="431"/>
      <c r="L150" s="5"/>
      <c r="M150" s="19"/>
      <c r="N150" s="340"/>
      <c r="O150" s="5"/>
      <c r="P150" s="19"/>
      <c r="Q150" s="431"/>
      <c r="R150" s="5"/>
      <c r="S150" s="19"/>
      <c r="T150" s="340"/>
      <c r="AC150" s="19"/>
      <c r="AD150" s="19"/>
      <c r="AE150" s="19"/>
      <c r="AF150" s="19"/>
      <c r="AI150" s="19"/>
      <c r="AJ150" s="19"/>
      <c r="AK150" s="19"/>
      <c r="AL150" s="19"/>
    </row>
    <row r="151" spans="1:45" s="72" customFormat="1" ht="11.25" x14ac:dyDescent="0.2">
      <c r="A151" s="19"/>
      <c r="B151" s="340"/>
      <c r="C151" s="5" t="s">
        <v>1999</v>
      </c>
      <c r="D151" s="19">
        <v>2</v>
      </c>
      <c r="E151" s="431"/>
      <c r="F151" s="5" t="s">
        <v>2065</v>
      </c>
      <c r="G151" s="19">
        <v>1</v>
      </c>
      <c r="H151" s="340"/>
      <c r="I151" s="5"/>
      <c r="J151" s="19"/>
      <c r="K151" s="431"/>
      <c r="L151" s="5"/>
      <c r="M151" s="19"/>
      <c r="N151" s="340"/>
      <c r="O151" s="5"/>
      <c r="P151" s="19"/>
      <c r="Q151" s="431"/>
      <c r="R151" s="5"/>
      <c r="S151" s="19"/>
      <c r="T151" s="340"/>
      <c r="AC151" s="19"/>
      <c r="AD151" s="19"/>
      <c r="AE151" s="19"/>
      <c r="AF151" s="19"/>
      <c r="AI151" s="19"/>
      <c r="AJ151" s="19"/>
      <c r="AK151" s="19"/>
      <c r="AL151" s="19"/>
    </row>
    <row r="152" spans="1:45" s="72" customFormat="1" ht="11.25" x14ac:dyDescent="0.2">
      <c r="A152" s="19"/>
      <c r="B152" s="340"/>
      <c r="C152" s="5" t="s">
        <v>2060</v>
      </c>
      <c r="D152" s="19">
        <v>2</v>
      </c>
      <c r="E152" s="431"/>
      <c r="F152" s="5" t="s">
        <v>2066</v>
      </c>
      <c r="G152" s="19">
        <v>9</v>
      </c>
      <c r="H152" s="340"/>
      <c r="I152" s="5"/>
      <c r="J152" s="19"/>
      <c r="K152" s="431"/>
      <c r="L152" s="5"/>
      <c r="M152" s="19"/>
      <c r="N152" s="340"/>
      <c r="O152" s="5"/>
      <c r="P152" s="19"/>
      <c r="Q152" s="431"/>
      <c r="R152" s="5"/>
      <c r="S152" s="19"/>
      <c r="T152" s="340"/>
      <c r="AC152" s="19"/>
      <c r="AD152" s="19"/>
      <c r="AE152" s="19"/>
      <c r="AF152" s="19"/>
      <c r="AI152" s="19"/>
      <c r="AJ152" s="19"/>
      <c r="AK152" s="19"/>
      <c r="AL152" s="19"/>
    </row>
    <row r="153" spans="1:45" s="72" customFormat="1" ht="11.25" x14ac:dyDescent="0.2">
      <c r="A153" s="19"/>
      <c r="B153" s="340"/>
      <c r="C153" s="5" t="s">
        <v>2061</v>
      </c>
      <c r="D153" s="19">
        <v>1</v>
      </c>
      <c r="E153" s="431"/>
      <c r="F153" s="5" t="s">
        <v>1511</v>
      </c>
      <c r="G153" s="19">
        <v>5</v>
      </c>
      <c r="H153" s="340"/>
      <c r="I153" s="5"/>
      <c r="J153" s="19"/>
      <c r="K153" s="431"/>
      <c r="L153" s="5"/>
      <c r="M153" s="19"/>
      <c r="N153" s="340"/>
      <c r="O153" s="5"/>
      <c r="P153" s="19"/>
      <c r="Q153" s="431"/>
      <c r="R153" s="5"/>
      <c r="S153" s="19"/>
      <c r="T153" s="340"/>
      <c r="AC153" s="19"/>
      <c r="AD153" s="19"/>
      <c r="AE153" s="19"/>
      <c r="AF153" s="19"/>
      <c r="AI153" s="19"/>
      <c r="AJ153" s="19"/>
      <c r="AK153" s="19"/>
      <c r="AL153" s="19"/>
    </row>
    <row r="154" spans="1:45" s="72" customFormat="1" ht="11.25" x14ac:dyDescent="0.2">
      <c r="A154" s="19"/>
      <c r="B154" s="340"/>
      <c r="C154" s="5" t="s">
        <v>1989</v>
      </c>
      <c r="D154" s="19">
        <v>1</v>
      </c>
      <c r="E154" s="431"/>
      <c r="F154" s="5" t="s">
        <v>1569</v>
      </c>
      <c r="G154" s="19">
        <v>2</v>
      </c>
      <c r="H154" s="340"/>
      <c r="I154" s="5"/>
      <c r="J154" s="19"/>
      <c r="K154" s="431"/>
      <c r="L154" s="5"/>
      <c r="M154" s="19"/>
      <c r="N154" s="340"/>
      <c r="O154" s="5"/>
      <c r="P154" s="19"/>
      <c r="Q154" s="431"/>
      <c r="R154" s="5"/>
      <c r="S154" s="19"/>
      <c r="T154" s="340"/>
      <c r="AC154" s="19"/>
      <c r="AD154" s="19"/>
      <c r="AE154" s="19"/>
      <c r="AF154" s="19"/>
      <c r="AI154" s="19"/>
      <c r="AJ154" s="19"/>
      <c r="AK154" s="19"/>
      <c r="AL154" s="19"/>
    </row>
    <row r="155" spans="1:45" s="72" customFormat="1" ht="11.25" x14ac:dyDescent="0.2">
      <c r="A155" s="19"/>
      <c r="B155" s="340"/>
      <c r="C155" s="5"/>
      <c r="D155" s="19"/>
      <c r="E155" s="431"/>
      <c r="F155" s="5"/>
      <c r="G155" s="19"/>
      <c r="H155" s="340"/>
      <c r="I155" s="5"/>
      <c r="J155" s="19"/>
      <c r="K155" s="431"/>
      <c r="L155" s="5"/>
      <c r="M155" s="19"/>
      <c r="N155" s="340"/>
      <c r="O155" s="5"/>
      <c r="P155" s="19"/>
      <c r="Q155" s="431"/>
      <c r="R155" s="5"/>
      <c r="S155" s="19"/>
      <c r="T155" s="340"/>
      <c r="AC155" s="19"/>
      <c r="AD155" s="19"/>
      <c r="AE155" s="19"/>
      <c r="AF155" s="19"/>
      <c r="AI155" s="19"/>
      <c r="AJ155" s="19"/>
      <c r="AK155" s="19"/>
      <c r="AL155" s="19"/>
    </row>
    <row r="156" spans="1:45" s="72" customFormat="1" ht="11.25" x14ac:dyDescent="0.2">
      <c r="A156" s="19"/>
      <c r="B156" s="340"/>
      <c r="C156" s="73" t="s">
        <v>724</v>
      </c>
      <c r="D156" s="288">
        <v>56</v>
      </c>
      <c r="E156" s="431"/>
      <c r="F156" s="73" t="s">
        <v>724</v>
      </c>
      <c r="G156" s="288">
        <v>34</v>
      </c>
      <c r="H156" s="340"/>
      <c r="I156" s="73"/>
      <c r="J156" s="288"/>
      <c r="K156" s="431"/>
      <c r="L156" s="73"/>
      <c r="M156" s="288"/>
      <c r="N156" s="340"/>
      <c r="O156" s="73"/>
      <c r="P156" s="288"/>
      <c r="Q156" s="431"/>
      <c r="R156" s="73"/>
      <c r="S156" s="288"/>
      <c r="T156" s="340"/>
      <c r="AC156" s="19"/>
      <c r="AD156" s="19"/>
      <c r="AE156" s="19"/>
      <c r="AF156" s="19"/>
      <c r="AI156" s="19"/>
      <c r="AJ156" s="19"/>
      <c r="AK156" s="19"/>
      <c r="AL156" s="19"/>
    </row>
    <row r="157" spans="1:45" s="72" customFormat="1" ht="11.25" x14ac:dyDescent="0.2">
      <c r="A157" s="19"/>
      <c r="B157" s="340"/>
      <c r="C157" s="340"/>
      <c r="D157" s="429"/>
      <c r="E157" s="340"/>
      <c r="F157" s="340"/>
      <c r="G157" s="429"/>
      <c r="H157" s="340"/>
      <c r="I157" s="340"/>
      <c r="J157" s="429"/>
      <c r="K157" s="340"/>
      <c r="L157" s="340"/>
      <c r="M157" s="429"/>
      <c r="N157" s="340"/>
      <c r="O157" s="340"/>
      <c r="P157" s="429"/>
      <c r="Q157" s="340"/>
      <c r="R157" s="340"/>
      <c r="S157" s="429"/>
      <c r="T157" s="340"/>
      <c r="AC157" s="19"/>
      <c r="AD157" s="19"/>
      <c r="AE157" s="19"/>
      <c r="AF157" s="19"/>
      <c r="AI157" s="19"/>
      <c r="AJ157" s="19"/>
      <c r="AK157" s="19"/>
      <c r="AL157" s="19"/>
    </row>
    <row r="158" spans="1:45" s="5" customFormat="1" ht="11.25" x14ac:dyDescent="0.2">
      <c r="A158" s="19"/>
      <c r="C158" s="345" t="s">
        <v>1690</v>
      </c>
      <c r="D158" s="19"/>
      <c r="G158" s="19"/>
      <c r="J158" s="19"/>
      <c r="M158" s="19"/>
      <c r="P158" s="19"/>
      <c r="S158" s="19"/>
      <c r="V158" s="72"/>
      <c r="W158" s="72"/>
      <c r="X158" s="72"/>
      <c r="Y158" s="72"/>
      <c r="Z158" s="72"/>
      <c r="AC158" s="19"/>
      <c r="AD158" s="19"/>
      <c r="AE158" s="19"/>
      <c r="AF158" s="19"/>
      <c r="AI158" s="19"/>
      <c r="AJ158" s="19"/>
      <c r="AK158" s="19"/>
      <c r="AL158" s="19"/>
      <c r="AN158" s="72"/>
      <c r="AO158" s="72"/>
      <c r="AP158" s="72"/>
      <c r="AQ158" s="72"/>
      <c r="AR158" s="72"/>
      <c r="AS158" s="72"/>
    </row>
    <row r="159" spans="1:45" s="5" customFormat="1" ht="11.25" x14ac:dyDescent="0.2">
      <c r="A159" s="19"/>
      <c r="D159" s="19"/>
      <c r="G159" s="19"/>
      <c r="J159" s="19"/>
      <c r="M159" s="19"/>
      <c r="P159" s="19"/>
      <c r="S159" s="19"/>
      <c r="V159" s="72"/>
      <c r="W159" s="72"/>
      <c r="X159" s="72"/>
      <c r="Y159" s="72"/>
      <c r="Z159" s="72"/>
      <c r="AC159" s="19"/>
      <c r="AD159" s="19"/>
      <c r="AE159" s="19"/>
      <c r="AF159" s="19"/>
      <c r="AI159" s="19"/>
      <c r="AJ159" s="19"/>
      <c r="AK159" s="19"/>
      <c r="AL159" s="19"/>
      <c r="AO159" s="19"/>
      <c r="AP159" s="19"/>
      <c r="AQ159" s="19"/>
      <c r="AR159" s="19"/>
      <c r="AS159" s="72"/>
    </row>
    <row r="160" spans="1:45" s="5" customFormat="1" ht="11.25" x14ac:dyDescent="0.2">
      <c r="A160" s="19"/>
      <c r="B160" s="240"/>
      <c r="D160" s="346" t="s">
        <v>1691</v>
      </c>
      <c r="E160" s="347" t="s">
        <v>1692</v>
      </c>
      <c r="F160" s="347" t="s">
        <v>1693</v>
      </c>
      <c r="G160" s="346" t="s">
        <v>1310</v>
      </c>
      <c r="J160" s="346" t="s">
        <v>1691</v>
      </c>
      <c r="K160" s="347" t="s">
        <v>1692</v>
      </c>
      <c r="L160" s="347" t="s">
        <v>1693</v>
      </c>
      <c r="M160" s="346" t="s">
        <v>1310</v>
      </c>
      <c r="P160" s="346" t="s">
        <v>1691</v>
      </c>
      <c r="Q160" s="347" t="s">
        <v>1692</v>
      </c>
      <c r="R160" s="347" t="s">
        <v>1693</v>
      </c>
      <c r="S160" s="346" t="s">
        <v>1310</v>
      </c>
      <c r="V160" s="72"/>
      <c r="W160" s="72"/>
      <c r="X160" s="72"/>
      <c r="Y160" s="72"/>
      <c r="Z160" s="72"/>
      <c r="AC160" s="19"/>
      <c r="AD160" s="19"/>
      <c r="AE160" s="19"/>
      <c r="AF160" s="19"/>
      <c r="AI160" s="19"/>
      <c r="AJ160" s="19"/>
      <c r="AK160" s="19"/>
      <c r="AL160" s="19"/>
      <c r="AO160" s="19"/>
      <c r="AP160" s="19"/>
      <c r="AQ160" s="19"/>
      <c r="AR160" s="19"/>
      <c r="AS160" s="72"/>
    </row>
    <row r="161" spans="1:45" s="5" customFormat="1" ht="11.25" x14ac:dyDescent="0.2">
      <c r="A161" s="19"/>
      <c r="B161" s="240"/>
      <c r="D161" s="19">
        <v>1</v>
      </c>
      <c r="E161" s="19" t="s">
        <v>1358</v>
      </c>
      <c r="F161" s="5" t="s">
        <v>1318</v>
      </c>
      <c r="G161" s="19">
        <v>16</v>
      </c>
      <c r="J161" s="19">
        <v>16</v>
      </c>
      <c r="K161" s="19" t="s">
        <v>1328</v>
      </c>
      <c r="L161" s="5" t="s">
        <v>1597</v>
      </c>
      <c r="M161" s="19">
        <v>28</v>
      </c>
      <c r="P161" s="19">
        <v>31</v>
      </c>
      <c r="Q161" s="19" t="s">
        <v>1328</v>
      </c>
      <c r="R161" s="5" t="s">
        <v>1679</v>
      </c>
      <c r="S161" s="19">
        <v>14</v>
      </c>
      <c r="V161" s="72"/>
      <c r="W161" s="72"/>
      <c r="X161" s="72"/>
      <c r="Y161" s="72"/>
      <c r="Z161" s="72"/>
      <c r="AC161" s="19"/>
      <c r="AD161" s="19"/>
      <c r="AE161" s="19"/>
      <c r="AF161" s="19"/>
      <c r="AI161" s="19"/>
      <c r="AJ161" s="19"/>
      <c r="AK161" s="19"/>
      <c r="AL161" s="19"/>
      <c r="AO161" s="19"/>
      <c r="AP161" s="19"/>
      <c r="AQ161" s="19"/>
      <c r="AR161" s="19"/>
      <c r="AS161" s="72"/>
    </row>
    <row r="162" spans="1:45" s="5" customFormat="1" ht="11.25" x14ac:dyDescent="0.2">
      <c r="A162" s="19"/>
      <c r="B162" s="240"/>
      <c r="C162" s="19"/>
      <c r="D162" s="19">
        <v>2</v>
      </c>
      <c r="E162" s="19" t="s">
        <v>1328</v>
      </c>
      <c r="F162" s="5" t="s">
        <v>1331</v>
      </c>
      <c r="G162" s="19">
        <v>15</v>
      </c>
      <c r="J162" s="19">
        <v>17</v>
      </c>
      <c r="K162" s="19" t="s">
        <v>1319</v>
      </c>
      <c r="L162" s="5" t="s">
        <v>1440</v>
      </c>
      <c r="M162" s="19">
        <v>14</v>
      </c>
      <c r="P162" s="19">
        <v>32</v>
      </c>
      <c r="Q162" s="19" t="s">
        <v>1319</v>
      </c>
      <c r="R162" s="5" t="s">
        <v>1955</v>
      </c>
      <c r="S162" s="19">
        <v>14</v>
      </c>
      <c r="V162" s="72"/>
      <c r="W162" s="72"/>
      <c r="X162" s="72"/>
      <c r="Y162" s="72"/>
      <c r="Z162" s="72"/>
      <c r="AC162" s="19"/>
      <c r="AD162" s="19"/>
      <c r="AE162" s="19"/>
      <c r="AF162" s="19"/>
      <c r="AI162" s="19"/>
      <c r="AJ162" s="19"/>
      <c r="AK162" s="19"/>
      <c r="AL162" s="19"/>
      <c r="AO162" s="19"/>
      <c r="AP162" s="19"/>
      <c r="AQ162" s="19"/>
      <c r="AR162" s="19"/>
    </row>
    <row r="163" spans="1:45" s="5" customFormat="1" ht="11.25" x14ac:dyDescent="0.2">
      <c r="A163" s="19"/>
      <c r="B163" s="240"/>
      <c r="D163" s="19">
        <v>3</v>
      </c>
      <c r="E163" s="19" t="s">
        <v>1328</v>
      </c>
      <c r="F163" s="5" t="s">
        <v>1338</v>
      </c>
      <c r="G163" s="19">
        <v>16</v>
      </c>
      <c r="J163" s="19">
        <v>18</v>
      </c>
      <c r="K163" s="19" t="s">
        <v>1342</v>
      </c>
      <c r="L163" s="5" t="s">
        <v>1514</v>
      </c>
      <c r="M163" s="19">
        <v>16</v>
      </c>
      <c r="P163" s="19">
        <v>33</v>
      </c>
      <c r="Q163" s="19" t="s">
        <v>1328</v>
      </c>
      <c r="R163" s="5" t="s">
        <v>1961</v>
      </c>
      <c r="S163" s="19">
        <v>16</v>
      </c>
      <c r="V163" s="72"/>
      <c r="W163" s="72"/>
      <c r="X163" s="72"/>
      <c r="Y163" s="72"/>
      <c r="Z163" s="72"/>
      <c r="AC163" s="19"/>
      <c r="AD163" s="19"/>
      <c r="AE163" s="19"/>
      <c r="AF163" s="19"/>
      <c r="AI163" s="19"/>
      <c r="AJ163" s="19"/>
      <c r="AK163" s="19"/>
      <c r="AL163" s="19"/>
      <c r="AN163" s="72"/>
      <c r="AO163" s="72"/>
      <c r="AP163" s="72"/>
      <c r="AQ163" s="72"/>
      <c r="AR163" s="72"/>
    </row>
    <row r="164" spans="1:45" s="5" customFormat="1" ht="11.25" x14ac:dyDescent="0.2">
      <c r="A164" s="19"/>
      <c r="B164" s="240"/>
      <c r="D164" s="19">
        <v>4</v>
      </c>
      <c r="E164" s="19" t="s">
        <v>1342</v>
      </c>
      <c r="F164" s="5" t="s">
        <v>1383</v>
      </c>
      <c r="G164" s="19">
        <v>22</v>
      </c>
      <c r="J164" s="19">
        <v>19</v>
      </c>
      <c r="K164" s="19" t="s">
        <v>1328</v>
      </c>
      <c r="L164" s="5" t="s">
        <v>1562</v>
      </c>
      <c r="M164" s="19">
        <v>15</v>
      </c>
      <c r="P164" s="19"/>
      <c r="Q164" s="19" t="s">
        <v>1342</v>
      </c>
      <c r="R164" s="5" t="s">
        <v>1658</v>
      </c>
      <c r="S164" s="19">
        <v>16</v>
      </c>
      <c r="V164" s="72"/>
      <c r="W164" s="72"/>
      <c r="X164" s="72"/>
      <c r="Y164" s="72"/>
      <c r="Z164" s="72"/>
      <c r="AC164" s="19"/>
      <c r="AD164" s="19"/>
      <c r="AE164" s="19"/>
      <c r="AF164" s="19"/>
      <c r="AI164" s="19"/>
      <c r="AJ164" s="19"/>
      <c r="AK164" s="19"/>
      <c r="AL164" s="19"/>
      <c r="AN164" s="72"/>
      <c r="AO164" s="72"/>
      <c r="AP164" s="72"/>
      <c r="AQ164" s="72"/>
      <c r="AR164" s="72"/>
    </row>
    <row r="165" spans="1:45" s="5" customFormat="1" ht="11.25" x14ac:dyDescent="0.2">
      <c r="A165" s="19"/>
      <c r="B165" s="240"/>
      <c r="D165" s="19">
        <v>5</v>
      </c>
      <c r="E165" s="19" t="s">
        <v>1342</v>
      </c>
      <c r="F165" s="5" t="s">
        <v>1398</v>
      </c>
      <c r="G165" s="19">
        <v>13</v>
      </c>
      <c r="J165" s="19"/>
      <c r="K165" s="19" t="s">
        <v>1342</v>
      </c>
      <c r="L165" s="5" t="s">
        <v>1547</v>
      </c>
      <c r="M165" s="19">
        <v>15</v>
      </c>
      <c r="P165" s="19">
        <v>34</v>
      </c>
      <c r="Q165" s="19" t="s">
        <v>1319</v>
      </c>
      <c r="R165" s="5" t="s">
        <v>2056</v>
      </c>
      <c r="S165" s="19">
        <v>22</v>
      </c>
      <c r="V165" s="72"/>
      <c r="W165" s="72"/>
      <c r="X165" s="72"/>
      <c r="Y165" s="72"/>
      <c r="Z165" s="72"/>
      <c r="AC165" s="19"/>
      <c r="AD165" s="19"/>
      <c r="AE165" s="19"/>
      <c r="AF165" s="19"/>
      <c r="AI165" s="19"/>
      <c r="AJ165" s="19"/>
      <c r="AK165" s="19"/>
      <c r="AL165" s="19"/>
      <c r="AN165" s="72"/>
      <c r="AO165" s="72"/>
      <c r="AP165" s="72"/>
      <c r="AQ165" s="72"/>
      <c r="AR165" s="72"/>
    </row>
    <row r="166" spans="1:45" s="5" customFormat="1" ht="11.25" x14ac:dyDescent="0.2">
      <c r="A166" s="19"/>
      <c r="B166" s="240"/>
      <c r="D166" s="19">
        <v>6</v>
      </c>
      <c r="E166" s="19" t="s">
        <v>1319</v>
      </c>
      <c r="F166" s="5" t="s">
        <v>1356</v>
      </c>
      <c r="G166" s="19">
        <v>12</v>
      </c>
      <c r="J166" s="19">
        <v>20</v>
      </c>
      <c r="K166" s="19" t="s">
        <v>1328</v>
      </c>
      <c r="L166" s="5" t="s">
        <v>1575</v>
      </c>
      <c r="M166" s="19">
        <v>22</v>
      </c>
      <c r="P166" s="19"/>
      <c r="Q166" s="19"/>
      <c r="S166" s="19"/>
      <c r="V166" s="72"/>
      <c r="W166" s="72"/>
      <c r="X166" s="72"/>
      <c r="Y166" s="72"/>
      <c r="Z166" s="72"/>
      <c r="AC166" s="19"/>
      <c r="AD166" s="19"/>
      <c r="AE166" s="19"/>
      <c r="AF166" s="19"/>
      <c r="AI166" s="19"/>
      <c r="AJ166" s="19"/>
      <c r="AK166" s="19"/>
      <c r="AL166" s="19"/>
      <c r="AN166" s="72"/>
      <c r="AO166" s="72"/>
      <c r="AP166" s="72"/>
      <c r="AQ166" s="72"/>
      <c r="AR166" s="72"/>
    </row>
    <row r="167" spans="1:45" s="5" customFormat="1" ht="11.25" x14ac:dyDescent="0.2">
      <c r="A167" s="19"/>
      <c r="B167" s="240"/>
      <c r="D167" s="19">
        <v>7</v>
      </c>
      <c r="E167" s="19" t="s">
        <v>1358</v>
      </c>
      <c r="F167" s="5" t="s">
        <v>1375</v>
      </c>
      <c r="G167" s="19">
        <v>9</v>
      </c>
      <c r="J167" s="19">
        <v>21</v>
      </c>
      <c r="K167" s="19" t="s">
        <v>1319</v>
      </c>
      <c r="L167" s="5" t="s">
        <v>1425</v>
      </c>
      <c r="M167" s="19">
        <v>14</v>
      </c>
      <c r="P167" s="19"/>
      <c r="Q167" s="19"/>
      <c r="S167" s="19"/>
      <c r="V167" s="72"/>
      <c r="W167" s="72"/>
      <c r="X167" s="72"/>
      <c r="Y167" s="72"/>
      <c r="Z167" s="72"/>
      <c r="AC167" s="19"/>
      <c r="AD167" s="19"/>
      <c r="AE167" s="19"/>
      <c r="AF167" s="19"/>
      <c r="AI167" s="19"/>
      <c r="AJ167" s="19"/>
      <c r="AK167" s="19"/>
      <c r="AL167" s="19"/>
      <c r="AN167" s="72"/>
      <c r="AO167" s="72"/>
      <c r="AP167" s="72"/>
      <c r="AQ167" s="72"/>
      <c r="AR167" s="72"/>
    </row>
    <row r="168" spans="1:45" s="5" customFormat="1" ht="11.25" x14ac:dyDescent="0.2">
      <c r="A168" s="19"/>
      <c r="B168" s="240"/>
      <c r="D168" s="19">
        <v>8</v>
      </c>
      <c r="E168" s="19" t="s">
        <v>1328</v>
      </c>
      <c r="F168" s="5" t="s">
        <v>1453</v>
      </c>
      <c r="G168" s="19">
        <v>19</v>
      </c>
      <c r="J168" s="19"/>
      <c r="K168" s="19" t="s">
        <v>1328</v>
      </c>
      <c r="L168" s="5" t="s">
        <v>1585</v>
      </c>
      <c r="M168" s="19">
        <v>14</v>
      </c>
      <c r="P168" s="19"/>
      <c r="Q168" s="19"/>
      <c r="S168" s="19"/>
      <c r="V168" s="72"/>
      <c r="W168" s="72"/>
      <c r="X168" s="72"/>
      <c r="Y168" s="72"/>
      <c r="Z168" s="72"/>
      <c r="AC168" s="19"/>
      <c r="AD168" s="19"/>
      <c r="AE168" s="19"/>
      <c r="AF168" s="19"/>
      <c r="AI168" s="19"/>
      <c r="AJ168" s="19"/>
      <c r="AK168" s="19"/>
      <c r="AL168" s="19"/>
      <c r="AN168" s="72"/>
      <c r="AO168" s="72"/>
      <c r="AP168" s="72"/>
      <c r="AQ168" s="72"/>
      <c r="AR168" s="72"/>
    </row>
    <row r="169" spans="1:45" s="5" customFormat="1" ht="11.25" x14ac:dyDescent="0.2">
      <c r="A169" s="19"/>
      <c r="B169" s="240"/>
      <c r="D169" s="19">
        <v>9</v>
      </c>
      <c r="E169" s="19" t="s">
        <v>1361</v>
      </c>
      <c r="F169" s="5" t="s">
        <v>1484</v>
      </c>
      <c r="G169" s="19">
        <v>8</v>
      </c>
      <c r="J169" s="19">
        <v>22</v>
      </c>
      <c r="K169" s="19" t="s">
        <v>1319</v>
      </c>
      <c r="L169" s="5" t="s">
        <v>1425</v>
      </c>
      <c r="M169" s="19">
        <v>18</v>
      </c>
      <c r="P169" s="19"/>
      <c r="Q169" s="19"/>
      <c r="S169" s="19"/>
      <c r="V169" s="72"/>
      <c r="W169" s="72"/>
      <c r="X169" s="72"/>
      <c r="Y169" s="72"/>
      <c r="Z169" s="72"/>
      <c r="AC169" s="19"/>
      <c r="AD169" s="19"/>
      <c r="AE169" s="19"/>
      <c r="AF169" s="19"/>
      <c r="AI169" s="19"/>
      <c r="AJ169" s="19"/>
      <c r="AK169" s="19"/>
      <c r="AL169" s="19"/>
      <c r="AN169" s="72"/>
      <c r="AO169" s="72"/>
      <c r="AP169" s="72"/>
      <c r="AQ169" s="72"/>
      <c r="AR169" s="72"/>
    </row>
    <row r="170" spans="1:45" s="5" customFormat="1" ht="11.25" x14ac:dyDescent="0.2">
      <c r="A170" s="19"/>
      <c r="B170" s="240"/>
      <c r="D170" s="19">
        <v>10</v>
      </c>
      <c r="E170" s="19" t="s">
        <v>1328</v>
      </c>
      <c r="F170" s="5" t="s">
        <v>1386</v>
      </c>
      <c r="G170" s="19">
        <v>25</v>
      </c>
      <c r="J170" s="19">
        <v>23</v>
      </c>
      <c r="K170" s="19" t="s">
        <v>1358</v>
      </c>
      <c r="L170" s="5" t="s">
        <v>1434</v>
      </c>
      <c r="M170" s="19">
        <v>11</v>
      </c>
      <c r="P170" s="19"/>
      <c r="Q170" s="19"/>
      <c r="S170" s="19"/>
      <c r="V170" s="72"/>
      <c r="W170" s="72"/>
      <c r="X170" s="72"/>
      <c r="Y170" s="72"/>
      <c r="Z170" s="72"/>
      <c r="AC170" s="19"/>
      <c r="AD170" s="19"/>
      <c r="AE170" s="19"/>
      <c r="AF170" s="19"/>
      <c r="AI170" s="19"/>
      <c r="AJ170" s="19"/>
      <c r="AK170" s="19"/>
      <c r="AL170" s="19"/>
      <c r="AN170" s="72"/>
      <c r="AO170" s="72"/>
      <c r="AP170" s="72"/>
      <c r="AQ170" s="72"/>
      <c r="AR170" s="72"/>
    </row>
    <row r="171" spans="1:45" s="5" customFormat="1" ht="11.25" x14ac:dyDescent="0.2">
      <c r="A171" s="19"/>
      <c r="B171" s="240"/>
      <c r="D171" s="19">
        <v>11</v>
      </c>
      <c r="E171" s="19" t="s">
        <v>1319</v>
      </c>
      <c r="F171" s="5" t="s">
        <v>1359</v>
      </c>
      <c r="G171" s="19">
        <v>12</v>
      </c>
      <c r="J171" s="19">
        <v>24</v>
      </c>
      <c r="K171" s="19" t="s">
        <v>1358</v>
      </c>
      <c r="L171" s="5" t="s">
        <v>1461</v>
      </c>
      <c r="M171" s="19">
        <v>17</v>
      </c>
      <c r="P171" s="19"/>
      <c r="Q171" s="19"/>
      <c r="S171" s="19"/>
      <c r="V171" s="72"/>
      <c r="W171" s="72"/>
      <c r="X171" s="72"/>
      <c r="Y171" s="72"/>
      <c r="Z171" s="72"/>
      <c r="AC171" s="19"/>
      <c r="AD171" s="19"/>
      <c r="AE171" s="19"/>
      <c r="AF171" s="19"/>
      <c r="AI171" s="19"/>
      <c r="AJ171" s="19"/>
      <c r="AK171" s="19"/>
      <c r="AL171" s="19"/>
      <c r="AN171" s="72"/>
      <c r="AO171" s="72"/>
      <c r="AP171" s="72"/>
      <c r="AQ171" s="72"/>
      <c r="AR171" s="72"/>
    </row>
    <row r="172" spans="1:45" s="5" customFormat="1" ht="11.25" x14ac:dyDescent="0.2">
      <c r="A172" s="19"/>
      <c r="B172" s="240"/>
      <c r="D172" s="66"/>
      <c r="E172" s="19" t="s">
        <v>1328</v>
      </c>
      <c r="F172" s="72" t="s">
        <v>1386</v>
      </c>
      <c r="G172" s="19">
        <v>12</v>
      </c>
      <c r="J172" s="19">
        <v>25</v>
      </c>
      <c r="K172" s="19" t="s">
        <v>1319</v>
      </c>
      <c r="L172" s="5" t="s">
        <v>1485</v>
      </c>
      <c r="M172" s="19">
        <v>22</v>
      </c>
      <c r="P172" s="19"/>
      <c r="Q172" s="19"/>
      <c r="S172" s="19"/>
      <c r="V172" s="19"/>
      <c r="W172" s="19"/>
      <c r="Y172" s="19"/>
      <c r="AC172" s="19"/>
      <c r="AD172" s="19"/>
      <c r="AE172" s="19"/>
      <c r="AF172" s="19"/>
      <c r="AI172" s="19"/>
      <c r="AJ172" s="19"/>
      <c r="AK172" s="19"/>
      <c r="AL172" s="19"/>
      <c r="AN172" s="72"/>
      <c r="AO172" s="72"/>
      <c r="AP172" s="72"/>
      <c r="AQ172" s="72"/>
      <c r="AR172" s="72"/>
    </row>
    <row r="173" spans="1:45" s="5" customFormat="1" ht="11.25" x14ac:dyDescent="0.2">
      <c r="A173" s="19"/>
      <c r="B173" s="240"/>
      <c r="D173" s="19">
        <v>12</v>
      </c>
      <c r="E173" s="19" t="s">
        <v>1328</v>
      </c>
      <c r="F173" s="5" t="s">
        <v>1494</v>
      </c>
      <c r="G173" s="19">
        <v>18</v>
      </c>
      <c r="J173" s="19">
        <v>26</v>
      </c>
      <c r="K173" s="19" t="s">
        <v>1328</v>
      </c>
      <c r="L173" s="5" t="s">
        <v>1639</v>
      </c>
      <c r="M173" s="19">
        <v>12</v>
      </c>
      <c r="P173" s="19"/>
      <c r="Q173" s="19"/>
      <c r="S173" s="19"/>
      <c r="V173" s="19"/>
      <c r="W173" s="19"/>
      <c r="Y173" s="19"/>
      <c r="AC173" s="19"/>
      <c r="AD173" s="19"/>
      <c r="AE173" s="19"/>
      <c r="AF173" s="19"/>
      <c r="AI173" s="19"/>
      <c r="AJ173" s="19"/>
      <c r="AK173" s="19"/>
      <c r="AL173" s="19"/>
      <c r="AN173" s="72"/>
      <c r="AO173" s="72"/>
      <c r="AP173" s="72"/>
      <c r="AQ173" s="72"/>
      <c r="AR173" s="72"/>
    </row>
    <row r="174" spans="1:45" s="5" customFormat="1" ht="11.25" x14ac:dyDescent="0.2">
      <c r="A174" s="19"/>
      <c r="B174" s="240"/>
      <c r="D174" s="19">
        <v>13</v>
      </c>
      <c r="E174" s="19" t="s">
        <v>1328</v>
      </c>
      <c r="F174" s="5" t="s">
        <v>1513</v>
      </c>
      <c r="G174" s="19">
        <v>20</v>
      </c>
      <c r="J174" s="19">
        <v>27</v>
      </c>
      <c r="K174" s="19" t="s">
        <v>1342</v>
      </c>
      <c r="L174" s="5" t="s">
        <v>1627</v>
      </c>
      <c r="M174" s="19">
        <v>16</v>
      </c>
      <c r="P174" s="19"/>
      <c r="Q174" s="19"/>
      <c r="S174" s="19"/>
      <c r="V174" s="19"/>
      <c r="W174" s="19"/>
      <c r="Y174" s="19"/>
      <c r="AC174" s="19"/>
      <c r="AD174" s="19"/>
      <c r="AE174" s="19"/>
      <c r="AF174" s="19"/>
      <c r="AI174" s="19"/>
      <c r="AJ174" s="19"/>
      <c r="AK174" s="19"/>
      <c r="AL174" s="19"/>
      <c r="AN174" s="72"/>
      <c r="AO174" s="72"/>
      <c r="AP174" s="72"/>
      <c r="AQ174" s="72"/>
      <c r="AR174" s="72"/>
    </row>
    <row r="175" spans="1:45" s="5" customFormat="1" ht="11.25" x14ac:dyDescent="0.2">
      <c r="A175" s="19"/>
      <c r="B175" s="240"/>
      <c r="D175" s="19">
        <v>14</v>
      </c>
      <c r="E175" s="19" t="s">
        <v>1342</v>
      </c>
      <c r="F175" s="5" t="s">
        <v>1456</v>
      </c>
      <c r="G175" s="19">
        <v>15</v>
      </c>
      <c r="J175" s="19">
        <v>28</v>
      </c>
      <c r="K175" s="19" t="s">
        <v>1342</v>
      </c>
      <c r="L175" s="5" t="s">
        <v>1640</v>
      </c>
      <c r="M175" s="19">
        <v>15</v>
      </c>
      <c r="P175" s="19"/>
      <c r="Q175" s="19"/>
      <c r="S175" s="19"/>
      <c r="V175" s="19"/>
      <c r="W175" s="19"/>
      <c r="Y175" s="19"/>
      <c r="AC175" s="19"/>
      <c r="AD175" s="19"/>
      <c r="AE175" s="19"/>
      <c r="AF175" s="19"/>
      <c r="AI175" s="19"/>
      <c r="AJ175" s="19"/>
      <c r="AK175" s="19"/>
      <c r="AL175" s="19"/>
      <c r="AN175" s="72"/>
      <c r="AO175" s="72"/>
      <c r="AP175" s="72"/>
      <c r="AQ175" s="72"/>
      <c r="AR175" s="72"/>
    </row>
    <row r="176" spans="1:45" s="5" customFormat="1" ht="11.25" x14ac:dyDescent="0.2">
      <c r="A176" s="19"/>
      <c r="B176" s="240"/>
      <c r="D176" s="19">
        <v>15</v>
      </c>
      <c r="E176" s="19" t="s">
        <v>1328</v>
      </c>
      <c r="F176" s="5" t="s">
        <v>1532</v>
      </c>
      <c r="G176" s="19">
        <v>25</v>
      </c>
      <c r="J176" s="19">
        <v>29</v>
      </c>
      <c r="K176" s="19" t="s">
        <v>1319</v>
      </c>
      <c r="L176" s="5" t="s">
        <v>1504</v>
      </c>
      <c r="M176" s="19">
        <v>14</v>
      </c>
      <c r="P176" s="19"/>
      <c r="Q176" s="19"/>
      <c r="S176" s="19"/>
      <c r="V176" s="19"/>
      <c r="W176" s="19"/>
      <c r="Y176" s="19"/>
      <c r="AC176" s="19"/>
      <c r="AD176" s="19"/>
      <c r="AE176" s="19"/>
      <c r="AF176" s="19"/>
      <c r="AI176" s="19"/>
      <c r="AJ176" s="19"/>
      <c r="AK176" s="19"/>
      <c r="AL176" s="19"/>
      <c r="AO176" s="19"/>
      <c r="AP176" s="19"/>
      <c r="AQ176" s="19"/>
      <c r="AR176" s="19"/>
    </row>
    <row r="177" spans="1:45" s="5" customFormat="1" ht="11.25" x14ac:dyDescent="0.2">
      <c r="A177" s="19"/>
      <c r="B177" s="240"/>
      <c r="D177" s="19"/>
      <c r="G177" s="19"/>
      <c r="J177" s="19"/>
      <c r="K177" s="19" t="s">
        <v>1358</v>
      </c>
      <c r="L177" s="5" t="s">
        <v>1457</v>
      </c>
      <c r="M177" s="19">
        <v>14</v>
      </c>
      <c r="P177" s="19"/>
      <c r="Q177" s="19"/>
      <c r="S177" s="19"/>
      <c r="V177" s="19"/>
      <c r="W177" s="19"/>
      <c r="Y177" s="19"/>
      <c r="AC177" s="19"/>
      <c r="AD177" s="19"/>
      <c r="AE177" s="19"/>
      <c r="AF177" s="19"/>
      <c r="AI177" s="19"/>
      <c r="AJ177" s="19"/>
      <c r="AK177" s="19"/>
      <c r="AL177" s="19"/>
      <c r="AO177" s="19"/>
      <c r="AP177" s="19"/>
      <c r="AQ177" s="19"/>
      <c r="AR177" s="19"/>
    </row>
    <row r="178" spans="1:45" s="5" customFormat="1" ht="11.25" x14ac:dyDescent="0.2">
      <c r="A178" s="19"/>
      <c r="B178" s="240"/>
      <c r="D178" s="19"/>
      <c r="G178" s="19"/>
      <c r="J178" s="19">
        <v>30</v>
      </c>
      <c r="K178" s="19" t="s">
        <v>1319</v>
      </c>
      <c r="L178" s="5" t="s">
        <v>1516</v>
      </c>
      <c r="M178" s="19">
        <v>21</v>
      </c>
      <c r="P178" s="19"/>
      <c r="Q178" s="19"/>
      <c r="S178" s="19"/>
      <c r="V178" s="19"/>
      <c r="W178" s="19"/>
      <c r="Y178" s="19"/>
      <c r="AC178" s="19"/>
      <c r="AD178" s="19"/>
      <c r="AE178" s="19"/>
      <c r="AF178" s="19"/>
      <c r="AI178" s="19"/>
      <c r="AJ178" s="19"/>
      <c r="AK178" s="19"/>
      <c r="AL178" s="19"/>
      <c r="AO178" s="19"/>
      <c r="AP178" s="19"/>
      <c r="AQ178" s="19"/>
      <c r="AR178" s="19"/>
    </row>
    <row r="179" spans="1:45" s="5" customFormat="1" ht="11.25" x14ac:dyDescent="0.2">
      <c r="A179" s="19"/>
      <c r="B179" s="240"/>
      <c r="D179" s="19"/>
      <c r="G179" s="19"/>
      <c r="J179" s="19"/>
      <c r="K179" s="19" t="s">
        <v>1328</v>
      </c>
      <c r="L179" s="5" t="s">
        <v>1675</v>
      </c>
      <c r="M179" s="19">
        <v>21</v>
      </c>
      <c r="P179" s="19"/>
      <c r="Q179" s="19"/>
      <c r="S179" s="19"/>
      <c r="V179" s="19"/>
      <c r="W179" s="19"/>
      <c r="Y179" s="19"/>
      <c r="AC179" s="19"/>
      <c r="AD179" s="19"/>
      <c r="AE179" s="19"/>
      <c r="AF179" s="19"/>
      <c r="AI179" s="19"/>
      <c r="AJ179" s="19"/>
      <c r="AK179" s="19"/>
      <c r="AL179" s="19"/>
      <c r="AO179" s="19"/>
      <c r="AP179" s="19"/>
      <c r="AQ179" s="19"/>
      <c r="AR179" s="19"/>
    </row>
    <row r="180" spans="1:45" s="5" customFormat="1" ht="11.25" x14ac:dyDescent="0.2">
      <c r="A180" s="19"/>
      <c r="B180" s="240"/>
      <c r="D180" s="19"/>
      <c r="G180" s="19"/>
      <c r="J180" s="19"/>
      <c r="M180" s="19"/>
      <c r="P180" s="19"/>
      <c r="S180" s="19"/>
      <c r="V180" s="19"/>
      <c r="W180" s="19"/>
      <c r="Y180" s="19"/>
      <c r="AC180" s="19"/>
      <c r="AD180" s="19"/>
      <c r="AE180" s="19"/>
      <c r="AF180" s="19"/>
      <c r="AI180" s="19"/>
      <c r="AJ180" s="19"/>
      <c r="AK180" s="19"/>
      <c r="AL180" s="19"/>
      <c r="AO180" s="19"/>
      <c r="AP180" s="19"/>
      <c r="AQ180" s="19"/>
      <c r="AR180" s="19"/>
    </row>
    <row r="181" spans="1:45" s="5" customFormat="1" ht="11.25" x14ac:dyDescent="0.2">
      <c r="A181" s="19"/>
      <c r="B181" s="240"/>
      <c r="D181" s="19"/>
      <c r="G181" s="19"/>
      <c r="J181" s="19"/>
      <c r="M181" s="19"/>
      <c r="P181" s="19"/>
      <c r="S181" s="19"/>
      <c r="V181" s="19"/>
      <c r="W181" s="19"/>
      <c r="Y181" s="19"/>
      <c r="AC181" s="19"/>
      <c r="AD181" s="19"/>
      <c r="AE181" s="19"/>
      <c r="AF181" s="19"/>
      <c r="AI181" s="19"/>
      <c r="AJ181" s="19"/>
      <c r="AK181" s="19"/>
      <c r="AL181" s="19"/>
      <c r="AO181" s="19"/>
      <c r="AP181" s="19"/>
      <c r="AQ181" s="19"/>
      <c r="AR181" s="19"/>
    </row>
    <row r="182" spans="1:45" s="5" customFormat="1" ht="11.25" x14ac:dyDescent="0.2">
      <c r="A182" s="19"/>
      <c r="B182" s="240"/>
      <c r="C182" s="5" t="s">
        <v>1694</v>
      </c>
      <c r="D182" s="19"/>
      <c r="E182" s="19">
        <v>8</v>
      </c>
      <c r="F182" s="5" t="s">
        <v>1470</v>
      </c>
      <c r="G182" s="19"/>
      <c r="I182" s="5" t="s">
        <v>1695</v>
      </c>
      <c r="J182" s="19"/>
      <c r="K182" s="19">
        <v>41</v>
      </c>
      <c r="L182" s="5" t="s">
        <v>1514</v>
      </c>
      <c r="M182" s="19"/>
      <c r="P182" s="19"/>
      <c r="S182" s="19"/>
      <c r="V182" s="19"/>
      <c r="W182" s="19"/>
      <c r="Y182" s="19"/>
      <c r="AC182" s="19"/>
      <c r="AD182" s="19"/>
      <c r="AE182" s="19"/>
      <c r="AF182" s="19"/>
      <c r="AI182" s="19"/>
      <c r="AJ182" s="19"/>
      <c r="AK182" s="19"/>
      <c r="AL182" s="19"/>
      <c r="AO182" s="19"/>
      <c r="AP182" s="19"/>
      <c r="AQ182" s="19"/>
      <c r="AR182" s="19"/>
    </row>
    <row r="183" spans="1:45" s="5" customFormat="1" ht="11.25" x14ac:dyDescent="0.2">
      <c r="A183" s="19"/>
      <c r="B183" s="240"/>
      <c r="D183" s="19"/>
      <c r="E183" s="19">
        <v>5</v>
      </c>
      <c r="F183" s="5" t="s">
        <v>1437</v>
      </c>
      <c r="G183" s="19"/>
      <c r="J183" s="19"/>
      <c r="K183" s="19">
        <v>38</v>
      </c>
      <c r="L183" s="5" t="s">
        <v>1425</v>
      </c>
      <c r="M183" s="19"/>
      <c r="P183" s="19"/>
      <c r="S183" s="19"/>
      <c r="V183" s="19"/>
      <c r="W183" s="19"/>
      <c r="Y183" s="19"/>
      <c r="AC183" s="19"/>
      <c r="AD183" s="19"/>
      <c r="AE183" s="19"/>
      <c r="AF183" s="19"/>
      <c r="AI183" s="19"/>
      <c r="AJ183" s="19"/>
      <c r="AK183" s="19"/>
      <c r="AL183" s="19"/>
      <c r="AO183" s="19"/>
      <c r="AP183" s="19"/>
      <c r="AQ183" s="19"/>
      <c r="AR183" s="19"/>
    </row>
    <row r="184" spans="1:45" s="5" customFormat="1" ht="11.25" x14ac:dyDescent="0.2">
      <c r="A184" s="19"/>
      <c r="B184" s="240"/>
      <c r="D184" s="19"/>
      <c r="E184" s="19"/>
      <c r="F184" s="5" t="s">
        <v>1514</v>
      </c>
      <c r="G184" s="19"/>
      <c r="J184" s="19"/>
      <c r="K184" s="19">
        <v>37</v>
      </c>
      <c r="L184" s="5" t="s">
        <v>1457</v>
      </c>
      <c r="M184" s="19"/>
      <c r="P184" s="19"/>
      <c r="S184" s="19"/>
      <c r="V184" s="19"/>
      <c r="W184" s="19"/>
      <c r="Y184" s="19"/>
      <c r="AC184" s="19"/>
      <c r="AD184" s="19"/>
      <c r="AE184" s="19"/>
      <c r="AF184" s="19"/>
      <c r="AI184" s="19"/>
      <c r="AJ184" s="19"/>
      <c r="AK184" s="19"/>
      <c r="AL184" s="19"/>
      <c r="AO184" s="19"/>
      <c r="AP184" s="19"/>
      <c r="AQ184" s="19"/>
      <c r="AR184" s="19"/>
    </row>
    <row r="185" spans="1:45" s="5" customFormat="1" ht="11.25" x14ac:dyDescent="0.2">
      <c r="A185" s="19"/>
      <c r="B185" s="240"/>
      <c r="D185" s="19"/>
      <c r="E185" s="19"/>
      <c r="F185" s="5" t="s">
        <v>1616</v>
      </c>
      <c r="G185" s="19"/>
      <c r="J185" s="19"/>
      <c r="K185" s="19">
        <v>34</v>
      </c>
      <c r="L185" s="5" t="s">
        <v>1440</v>
      </c>
      <c r="M185" s="19"/>
      <c r="P185" s="19"/>
      <c r="S185" s="19"/>
      <c r="V185" s="19"/>
      <c r="W185" s="19"/>
      <c r="Y185" s="19"/>
      <c r="AC185" s="19"/>
      <c r="AD185" s="19"/>
      <c r="AE185" s="19"/>
      <c r="AF185" s="19"/>
      <c r="AI185" s="19"/>
      <c r="AJ185" s="19"/>
      <c r="AK185" s="19"/>
      <c r="AL185" s="19"/>
      <c r="AO185" s="19"/>
      <c r="AP185" s="19"/>
      <c r="AQ185" s="19"/>
      <c r="AR185" s="19"/>
    </row>
    <row r="186" spans="1:45" s="5" customFormat="1" ht="11.25" x14ac:dyDescent="0.2">
      <c r="A186" s="19"/>
      <c r="B186" s="240"/>
      <c r="D186" s="19"/>
      <c r="E186" s="19">
        <v>4</v>
      </c>
      <c r="F186" s="5" t="s">
        <v>1372</v>
      </c>
      <c r="G186" s="19"/>
      <c r="J186" s="19"/>
      <c r="K186" s="19">
        <v>34</v>
      </c>
      <c r="L186" s="5" t="s">
        <v>1658</v>
      </c>
      <c r="M186" s="19"/>
      <c r="P186" s="19"/>
      <c r="S186" s="19"/>
      <c r="V186" s="19"/>
      <c r="W186" s="19"/>
      <c r="Y186" s="19"/>
      <c r="AC186" s="19"/>
      <c r="AD186" s="19"/>
      <c r="AE186" s="19"/>
      <c r="AF186" s="19"/>
      <c r="AI186" s="19"/>
      <c r="AJ186" s="19"/>
      <c r="AK186" s="19"/>
      <c r="AL186" s="19"/>
      <c r="AO186" s="19"/>
      <c r="AP186" s="19"/>
      <c r="AQ186" s="19"/>
      <c r="AR186" s="19"/>
    </row>
    <row r="187" spans="1:45" s="5" customFormat="1" ht="11.25" x14ac:dyDescent="0.2">
      <c r="A187" s="19"/>
      <c r="B187" s="240"/>
      <c r="D187" s="19"/>
      <c r="E187" s="19"/>
      <c r="F187" s="5" t="s">
        <v>1564</v>
      </c>
      <c r="G187" s="19"/>
      <c r="J187" s="19"/>
      <c r="K187" s="19">
        <v>33</v>
      </c>
      <c r="L187" s="5" t="s">
        <v>1372</v>
      </c>
      <c r="M187" s="19"/>
      <c r="P187" s="19"/>
      <c r="S187" s="19"/>
      <c r="V187" s="19"/>
      <c r="W187" s="19"/>
      <c r="Y187" s="19"/>
      <c r="AC187" s="19"/>
      <c r="AD187" s="19"/>
      <c r="AE187" s="19"/>
      <c r="AF187" s="19"/>
      <c r="AI187" s="19"/>
      <c r="AJ187" s="19"/>
      <c r="AK187" s="19"/>
      <c r="AL187" s="19"/>
      <c r="AO187" s="19"/>
      <c r="AP187" s="19"/>
      <c r="AQ187" s="19"/>
      <c r="AR187" s="19"/>
    </row>
    <row r="188" spans="1:45" ht="11.25" customHeight="1" x14ac:dyDescent="0.2">
      <c r="A188" s="19"/>
      <c r="B188" s="240"/>
      <c r="C188" s="5"/>
      <c r="D188" s="19"/>
      <c r="E188" s="19"/>
      <c r="F188" s="5" t="s">
        <v>1440</v>
      </c>
      <c r="G188" s="19"/>
      <c r="H188" s="5"/>
      <c r="I188" s="5"/>
      <c r="J188" s="19"/>
      <c r="K188" s="19">
        <v>30</v>
      </c>
      <c r="L188" s="5" t="s">
        <v>1437</v>
      </c>
      <c r="M188" s="19"/>
      <c r="N188" s="5"/>
      <c r="O188" s="5"/>
      <c r="P188" s="19"/>
      <c r="Q188" s="5"/>
      <c r="R188" s="5"/>
      <c r="S188" s="19"/>
      <c r="T188" s="5"/>
      <c r="V188" s="19"/>
      <c r="W188" s="19"/>
      <c r="X188" s="5"/>
      <c r="Y188" s="19"/>
      <c r="Z188" s="5"/>
      <c r="AN188" s="5"/>
      <c r="AO188" s="19"/>
      <c r="AP188" s="19"/>
      <c r="AQ188" s="19"/>
      <c r="AR188" s="19"/>
      <c r="AS188" s="5"/>
    </row>
    <row r="189" spans="1:45" ht="11.25" customHeight="1" x14ac:dyDescent="0.2">
      <c r="A189" s="19"/>
      <c r="B189" s="240"/>
      <c r="C189" s="5"/>
      <c r="D189" s="19"/>
      <c r="E189" s="19"/>
      <c r="F189" s="5" t="s">
        <v>1427</v>
      </c>
      <c r="G189" s="19"/>
      <c r="H189" s="5"/>
      <c r="I189" s="5"/>
      <c r="J189" s="19"/>
      <c r="K189" s="19"/>
      <c r="L189" s="5"/>
      <c r="M189" s="19"/>
      <c r="N189" s="5"/>
      <c r="O189" s="5"/>
      <c r="P189" s="19"/>
      <c r="Q189" s="5"/>
      <c r="R189" s="5"/>
      <c r="S189" s="19"/>
      <c r="T189" s="5"/>
      <c r="V189" s="19"/>
      <c r="W189" s="19"/>
      <c r="X189" s="5"/>
      <c r="Y189" s="19"/>
      <c r="Z189" s="5"/>
      <c r="AN189" s="5"/>
      <c r="AO189" s="19"/>
      <c r="AP189" s="19"/>
      <c r="AQ189" s="19"/>
      <c r="AR189" s="19"/>
      <c r="AS189" s="5"/>
    </row>
    <row r="190" spans="1:45" ht="11.25" customHeight="1" x14ac:dyDescent="0.2">
      <c r="A190" s="19"/>
      <c r="B190" s="240"/>
      <c r="C190" s="5"/>
      <c r="D190" s="19"/>
      <c r="E190" s="19"/>
      <c r="F190" s="5" t="s">
        <v>1493</v>
      </c>
      <c r="G190" s="19"/>
      <c r="H190" s="5"/>
      <c r="I190" s="5" t="s">
        <v>679</v>
      </c>
      <c r="J190" s="19"/>
      <c r="K190" s="19">
        <v>4</v>
      </c>
      <c r="L190" s="5" t="s">
        <v>1470</v>
      </c>
      <c r="M190" s="19"/>
      <c r="N190" s="5"/>
      <c r="O190" s="5"/>
      <c r="P190" s="19"/>
      <c r="Q190" s="5"/>
      <c r="R190" s="5"/>
      <c r="S190" s="19"/>
      <c r="T190" s="5"/>
      <c r="V190" s="19"/>
      <c r="W190" s="19"/>
      <c r="X190" s="5"/>
      <c r="Y190" s="19"/>
      <c r="Z190" s="5"/>
      <c r="AN190" s="5"/>
      <c r="AO190" s="19"/>
      <c r="AP190" s="19"/>
      <c r="AQ190" s="19"/>
      <c r="AR190" s="19"/>
      <c r="AS190" s="5"/>
    </row>
    <row r="191" spans="1:45" ht="11.25" customHeight="1" x14ac:dyDescent="0.2">
      <c r="A191" s="19"/>
      <c r="B191" s="240"/>
      <c r="C191" s="5"/>
      <c r="D191" s="19"/>
      <c r="E191" s="19"/>
      <c r="F191" s="5"/>
      <c r="G191" s="19"/>
      <c r="H191" s="5"/>
      <c r="J191" s="19"/>
      <c r="K191" s="19"/>
      <c r="L191" s="5" t="s">
        <v>1427</v>
      </c>
      <c r="M191" s="19"/>
      <c r="N191" s="5"/>
      <c r="O191" s="5"/>
      <c r="P191" s="19"/>
      <c r="Q191" s="5"/>
      <c r="R191" s="5"/>
      <c r="S191" s="19"/>
      <c r="T191" s="5"/>
      <c r="V191" s="19"/>
      <c r="W191" s="19"/>
      <c r="X191" s="5"/>
      <c r="Y191" s="19"/>
      <c r="Z191" s="5"/>
      <c r="AN191" s="5"/>
      <c r="AO191" s="19"/>
      <c r="AP191" s="19"/>
      <c r="AQ191" s="19"/>
      <c r="AR191" s="19"/>
      <c r="AS191" s="5"/>
    </row>
    <row r="192" spans="1:45" ht="11.25" customHeight="1" x14ac:dyDescent="0.2">
      <c r="A192" s="19"/>
      <c r="B192" s="240"/>
      <c r="C192" s="5" t="s">
        <v>1969</v>
      </c>
      <c r="D192" s="19"/>
      <c r="E192" s="19">
        <v>2</v>
      </c>
      <c r="F192" s="5" t="s">
        <v>1386</v>
      </c>
      <c r="G192" s="19"/>
      <c r="H192" s="5"/>
      <c r="I192" s="5"/>
      <c r="J192" s="19"/>
      <c r="K192" s="19">
        <v>3</v>
      </c>
      <c r="L192" s="5" t="s">
        <v>1386</v>
      </c>
      <c r="M192" s="19"/>
      <c r="N192" s="5"/>
      <c r="O192" s="5"/>
      <c r="P192" s="19"/>
      <c r="Q192" s="5"/>
      <c r="R192" s="5"/>
      <c r="S192" s="19"/>
      <c r="T192" s="5"/>
      <c r="V192" s="19"/>
      <c r="W192" s="19"/>
      <c r="X192" s="5"/>
      <c r="Y192" s="19"/>
      <c r="Z192" s="5"/>
      <c r="AN192" s="5"/>
      <c r="AO192" s="19"/>
      <c r="AP192" s="19"/>
      <c r="AQ192" s="19"/>
      <c r="AR192" s="19"/>
    </row>
    <row r="193" spans="1:44" ht="11.25" customHeight="1" x14ac:dyDescent="0.2">
      <c r="A193" s="19"/>
      <c r="B193" s="240"/>
      <c r="C193" s="5"/>
      <c r="D193" s="19"/>
      <c r="E193" s="19"/>
      <c r="F193" s="5" t="s">
        <v>1425</v>
      </c>
      <c r="G193" s="19"/>
      <c r="H193" s="5"/>
      <c r="I193" s="5"/>
      <c r="J193" s="19"/>
      <c r="K193" s="19"/>
      <c r="L193" s="2" t="s">
        <v>1506</v>
      </c>
      <c r="M193" s="19"/>
      <c r="N193" s="5"/>
      <c r="O193" s="5"/>
      <c r="P193" s="19"/>
      <c r="Q193" s="5"/>
      <c r="R193" s="5"/>
      <c r="S193" s="19"/>
      <c r="T193" s="5"/>
      <c r="V193" s="19"/>
      <c r="W193" s="19"/>
      <c r="X193" s="5"/>
      <c r="Y193" s="19"/>
      <c r="Z193" s="5"/>
      <c r="AN193" s="5"/>
      <c r="AO193" s="19"/>
      <c r="AP193" s="19"/>
      <c r="AQ193" s="19"/>
      <c r="AR193" s="19"/>
    </row>
    <row r="194" spans="1:44" ht="11.25" customHeight="1" x14ac:dyDescent="0.2">
      <c r="A194" s="19"/>
      <c r="B194" s="240"/>
      <c r="C194" s="5"/>
      <c r="D194" s="19"/>
      <c r="E194" s="19"/>
      <c r="F194" s="5"/>
      <c r="G194" s="19"/>
      <c r="H194" s="5"/>
      <c r="I194" s="5"/>
      <c r="J194" s="19"/>
      <c r="K194" s="19"/>
      <c r="L194" s="5" t="s">
        <v>1425</v>
      </c>
      <c r="M194" s="19"/>
      <c r="N194" s="5"/>
      <c r="O194" s="5"/>
      <c r="P194" s="19"/>
      <c r="Q194" s="5"/>
      <c r="R194" s="5"/>
      <c r="S194" s="19"/>
      <c r="T194" s="5"/>
      <c r="V194" s="19"/>
      <c r="W194" s="19"/>
      <c r="X194" s="5"/>
      <c r="Y194" s="19"/>
      <c r="Z194" s="5"/>
      <c r="AN194" s="5"/>
      <c r="AO194" s="19"/>
      <c r="AP194" s="19"/>
      <c r="AQ194" s="19"/>
      <c r="AR194" s="19"/>
    </row>
    <row r="195" spans="1:44" ht="11.25" customHeight="1" x14ac:dyDescent="0.2">
      <c r="A195" s="19"/>
      <c r="B195" s="240"/>
      <c r="C195" s="5"/>
      <c r="D195" s="19"/>
      <c r="E195" s="19"/>
      <c r="F195" s="5"/>
      <c r="G195" s="19"/>
      <c r="H195" s="5"/>
      <c r="I195" s="5"/>
      <c r="J195" s="19"/>
      <c r="K195" s="19"/>
      <c r="L195" s="5" t="s">
        <v>1616</v>
      </c>
      <c r="M195" s="19"/>
      <c r="N195" s="5"/>
      <c r="O195" s="5"/>
      <c r="P195" s="19"/>
      <c r="Q195" s="5"/>
      <c r="R195" s="5"/>
      <c r="S195" s="19"/>
      <c r="T195" s="5"/>
      <c r="V195" s="19"/>
      <c r="W195" s="19"/>
      <c r="X195" s="5"/>
      <c r="Y195" s="19"/>
      <c r="Z195" s="5"/>
      <c r="AN195" s="5"/>
      <c r="AO195" s="19"/>
      <c r="AP195" s="19"/>
      <c r="AQ195" s="19"/>
      <c r="AR195" s="19"/>
    </row>
    <row r="196" spans="1:44" ht="11.25" customHeight="1" x14ac:dyDescent="0.2">
      <c r="A196" s="19"/>
      <c r="B196" s="240"/>
      <c r="C196" s="5"/>
      <c r="D196" s="19"/>
      <c r="E196" s="5"/>
      <c r="F196" s="5"/>
      <c r="G196" s="19"/>
      <c r="H196" s="5"/>
      <c r="I196" s="5"/>
      <c r="J196" s="19"/>
      <c r="K196" s="19"/>
      <c r="L196" s="5" t="s">
        <v>1440</v>
      </c>
      <c r="M196" s="19"/>
      <c r="N196" s="5"/>
      <c r="O196" s="5"/>
      <c r="P196" s="19"/>
      <c r="Q196" s="5"/>
      <c r="R196" s="5"/>
      <c r="S196" s="19"/>
      <c r="T196" s="5"/>
      <c r="V196" s="19"/>
      <c r="W196" s="19"/>
      <c r="X196" s="5"/>
      <c r="Y196" s="19"/>
      <c r="Z196" s="5"/>
      <c r="AN196" s="5"/>
      <c r="AO196" s="19"/>
      <c r="AP196" s="19"/>
      <c r="AQ196" s="19"/>
      <c r="AR196" s="19"/>
    </row>
    <row r="197" spans="1:44" ht="11.25" customHeight="1" x14ac:dyDescent="0.2">
      <c r="A197" s="19"/>
      <c r="B197" s="240"/>
      <c r="C197" s="5"/>
      <c r="D197" s="19"/>
      <c r="E197" s="5"/>
      <c r="F197" s="5"/>
      <c r="G197" s="19"/>
      <c r="H197" s="5"/>
      <c r="I197" s="5"/>
      <c r="J197" s="19"/>
      <c r="K197" s="5"/>
      <c r="L197" s="5" t="s">
        <v>1514</v>
      </c>
      <c r="M197" s="19"/>
      <c r="N197" s="5"/>
      <c r="O197" s="5"/>
      <c r="P197" s="19"/>
      <c r="Q197" s="5"/>
      <c r="R197" s="5"/>
      <c r="S197" s="19"/>
      <c r="T197" s="5"/>
      <c r="V197" s="19"/>
      <c r="W197" s="19"/>
      <c r="X197" s="5"/>
      <c r="Y197" s="19"/>
      <c r="Z197" s="5"/>
      <c r="AN197" s="5"/>
      <c r="AO197" s="19"/>
      <c r="AP197" s="19"/>
      <c r="AQ197" s="19"/>
      <c r="AR197" s="19"/>
    </row>
    <row r="198" spans="1:44" x14ac:dyDescent="0.2">
      <c r="A198" s="19"/>
      <c r="B198" s="240"/>
      <c r="C198" s="5"/>
      <c r="D198" s="19"/>
      <c r="E198" s="5"/>
      <c r="F198" s="5"/>
      <c r="G198" s="19"/>
      <c r="H198" s="5"/>
      <c r="I198" s="5"/>
      <c r="J198" s="19"/>
      <c r="K198" s="5"/>
      <c r="L198" s="5"/>
      <c r="M198" s="19"/>
      <c r="N198" s="5"/>
      <c r="O198" s="5"/>
      <c r="P198" s="19"/>
      <c r="Q198" s="5"/>
      <c r="R198" s="5"/>
      <c r="S198" s="19"/>
      <c r="T198" s="5"/>
      <c r="V198" s="19"/>
      <c r="W198" s="19"/>
      <c r="X198" s="5"/>
      <c r="Y198" s="19"/>
      <c r="Z198" s="5"/>
      <c r="AN198" s="5"/>
      <c r="AO198" s="19"/>
      <c r="AP198" s="19"/>
      <c r="AQ198" s="19"/>
      <c r="AR198" s="19"/>
    </row>
    <row r="199" spans="1:44" x14ac:dyDescent="0.2">
      <c r="A199" s="19"/>
      <c r="B199" s="240"/>
      <c r="C199" s="5"/>
      <c r="D199" s="19"/>
      <c r="E199" s="5"/>
      <c r="F199" s="5"/>
      <c r="G199" s="19"/>
      <c r="H199" s="5"/>
      <c r="I199" s="5"/>
      <c r="J199" s="19"/>
      <c r="K199" s="5"/>
      <c r="L199" s="5"/>
      <c r="M199" s="19"/>
      <c r="N199" s="5"/>
      <c r="O199" s="5"/>
      <c r="P199" s="19"/>
      <c r="Q199" s="5"/>
      <c r="R199" s="5"/>
      <c r="S199" s="19"/>
      <c r="T199" s="5"/>
      <c r="V199" s="19"/>
      <c r="W199" s="19"/>
      <c r="X199" s="5"/>
      <c r="Y199" s="19"/>
      <c r="Z199" s="5"/>
      <c r="AN199" s="5"/>
      <c r="AO199" s="19"/>
      <c r="AP199" s="19"/>
      <c r="AQ199" s="19"/>
      <c r="AR199" s="19"/>
    </row>
    <row r="200" spans="1:44" x14ac:dyDescent="0.2">
      <c r="A200" s="19"/>
      <c r="B200" s="240"/>
      <c r="C200" s="5"/>
      <c r="D200" s="19"/>
      <c r="E200" s="5"/>
      <c r="F200" s="5"/>
      <c r="G200" s="19"/>
      <c r="H200" s="5"/>
      <c r="I200" s="5"/>
      <c r="J200" s="19"/>
      <c r="K200" s="5"/>
      <c r="L200" s="5"/>
      <c r="M200" s="19"/>
      <c r="N200" s="5"/>
      <c r="O200" s="5"/>
      <c r="P200" s="19"/>
      <c r="Q200" s="5"/>
      <c r="R200" s="5"/>
      <c r="S200" s="19"/>
      <c r="T200" s="5"/>
      <c r="V200" s="19"/>
      <c r="W200" s="19"/>
      <c r="X200" s="5"/>
      <c r="Y200" s="19"/>
      <c r="Z200" s="5"/>
      <c r="AN200" s="5"/>
      <c r="AO200" s="19"/>
      <c r="AP200" s="19"/>
      <c r="AQ200" s="19"/>
      <c r="AR200" s="19"/>
    </row>
    <row r="201" spans="1:44" x14ac:dyDescent="0.2">
      <c r="C201" s="5"/>
      <c r="D201" s="19"/>
      <c r="E201" s="5"/>
      <c r="F201" s="5"/>
      <c r="G201" s="19"/>
      <c r="I201" s="5"/>
      <c r="J201" s="19"/>
      <c r="K201" s="5"/>
      <c r="L201" s="5"/>
      <c r="M201" s="19"/>
      <c r="N201" s="5"/>
      <c r="V201" s="19"/>
      <c r="W201" s="19"/>
      <c r="X201" s="5"/>
      <c r="Y201" s="19"/>
      <c r="Z201" s="5"/>
      <c r="AN201" s="5"/>
      <c r="AO201" s="19"/>
      <c r="AP201" s="19"/>
      <c r="AQ201" s="19"/>
      <c r="AR201" s="19"/>
    </row>
    <row r="202" spans="1:44" x14ac:dyDescent="0.2">
      <c r="I202" s="5"/>
      <c r="J202" s="19"/>
      <c r="K202" s="5"/>
      <c r="L202" s="5"/>
      <c r="M202" s="19"/>
      <c r="V202" s="19"/>
      <c r="W202" s="19"/>
      <c r="X202" s="5"/>
      <c r="Y202" s="19"/>
      <c r="Z202" s="5"/>
      <c r="AN202" s="5"/>
      <c r="AO202" s="19"/>
      <c r="AP202" s="19"/>
      <c r="AQ202" s="19"/>
      <c r="AR202" s="19"/>
    </row>
    <row r="203" spans="1:44" x14ac:dyDescent="0.2">
      <c r="I203" s="5"/>
      <c r="J203" s="19"/>
      <c r="V203" s="19"/>
      <c r="W203" s="19"/>
      <c r="X203" s="5"/>
      <c r="Y203" s="19"/>
      <c r="Z203" s="5"/>
      <c r="AN203" s="5"/>
      <c r="AO203" s="19"/>
      <c r="AP203" s="19"/>
      <c r="AQ203" s="19"/>
      <c r="AR203" s="19"/>
    </row>
    <row r="204" spans="1:44" x14ac:dyDescent="0.2">
      <c r="AN204" s="5"/>
      <c r="AO204" s="19"/>
      <c r="AP204" s="19"/>
      <c r="AQ204" s="19"/>
      <c r="AR204" s="19"/>
    </row>
    <row r="205" spans="1:44" x14ac:dyDescent="0.2">
      <c r="AN205" s="5"/>
      <c r="AO205" s="19"/>
      <c r="AP205" s="19"/>
      <c r="AQ205" s="19"/>
      <c r="AR205" s="19"/>
    </row>
    <row r="206" spans="1:44" x14ac:dyDescent="0.2">
      <c r="AN206" s="5"/>
      <c r="AO206" s="19"/>
      <c r="AP206" s="19"/>
      <c r="AQ206" s="19"/>
      <c r="AR206" s="19"/>
    </row>
    <row r="207" spans="1:44" x14ac:dyDescent="0.2">
      <c r="AN207" s="5"/>
      <c r="AO207" s="19"/>
      <c r="AP207" s="19"/>
      <c r="AQ207" s="19"/>
      <c r="AR207" s="19"/>
    </row>
  </sheetData>
  <pageMargins left="0.5" right="0.25" top="0.75" bottom="0.75" header="0.5" footer="0.5"/>
  <pageSetup orientation="portrait" horizontalDpi="4294967293" verticalDpi="4294967293" r:id="rId1"/>
  <headerFooter alignWithMargins="0">
    <oddFooter>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93"/>
  <sheetViews>
    <sheetView workbookViewId="0">
      <selection activeCell="B1" sqref="B1"/>
    </sheetView>
  </sheetViews>
  <sheetFormatPr defaultRowHeight="12.75" x14ac:dyDescent="0.2"/>
  <cols>
    <col min="1" max="1" width="55.140625" style="354" bestFit="1" customWidth="1"/>
    <col min="2" max="2" width="3.7109375" style="354" customWidth="1"/>
    <col min="3" max="3" width="6.7109375" style="356" customWidth="1"/>
    <col min="4" max="4" width="23.28515625" style="358" bestFit="1" customWidth="1"/>
    <col min="5" max="5" width="6.7109375" style="356" customWidth="1"/>
    <col min="6" max="6" width="66.5703125" style="354" customWidth="1"/>
    <col min="7" max="7" width="3.7109375" style="354" customWidth="1"/>
    <col min="8" max="8" width="10.5703125" style="354" customWidth="1"/>
    <col min="9" max="9" width="4.7109375" style="358" customWidth="1"/>
    <col min="10" max="10" width="10.7109375" style="359" customWidth="1"/>
    <col min="11" max="11" width="4.7109375" style="358" customWidth="1"/>
    <col min="12" max="12" width="10.7109375" style="360" customWidth="1"/>
    <col min="13" max="13" width="4.7109375" style="358" customWidth="1"/>
    <col min="14" max="14" width="18.5703125" style="360" bestFit="1" customWidth="1"/>
    <col min="15" max="16384" width="9.140625" style="354"/>
  </cols>
  <sheetData>
    <row r="1" spans="1:14" s="355" customFormat="1" ht="20.25" x14ac:dyDescent="0.3">
      <c r="A1" s="348" t="s">
        <v>1696</v>
      </c>
      <c r="B1" s="349"/>
      <c r="C1" s="350" t="s">
        <v>1270</v>
      </c>
      <c r="D1" s="351"/>
      <c r="E1" s="352"/>
      <c r="F1" s="353"/>
      <c r="G1" s="353"/>
      <c r="H1" s="354"/>
      <c r="I1" s="354"/>
      <c r="J1" s="354"/>
      <c r="K1" s="354"/>
      <c r="L1" s="354"/>
      <c r="M1" s="354"/>
      <c r="N1" s="354"/>
    </row>
    <row r="2" spans="1:14" s="355" customFormat="1" x14ac:dyDescent="0.2">
      <c r="B2" s="353"/>
      <c r="C2" s="356"/>
      <c r="D2" s="357" t="s">
        <v>114</v>
      </c>
      <c r="E2" s="356"/>
      <c r="F2" s="354"/>
      <c r="G2" s="353"/>
      <c r="H2" s="354"/>
      <c r="I2" s="354"/>
      <c r="J2" s="354"/>
      <c r="K2" s="354"/>
      <c r="L2" s="354"/>
      <c r="M2" s="354"/>
      <c r="N2" s="354"/>
    </row>
    <row r="3" spans="1:14" s="355" customFormat="1" x14ac:dyDescent="0.2">
      <c r="A3" s="354" t="s">
        <v>1697</v>
      </c>
      <c r="B3" s="353"/>
      <c r="C3" s="356" t="s">
        <v>1698</v>
      </c>
      <c r="D3" s="358" t="s">
        <v>1699</v>
      </c>
      <c r="E3" s="356" t="s">
        <v>437</v>
      </c>
      <c r="F3" s="354" t="s">
        <v>1700</v>
      </c>
      <c r="G3" s="353"/>
      <c r="H3" s="354"/>
      <c r="I3" s="354"/>
      <c r="J3" s="354"/>
      <c r="K3" s="354"/>
      <c r="L3" s="354"/>
      <c r="M3" s="354"/>
      <c r="N3" s="354"/>
    </row>
    <row r="4" spans="1:14" s="355" customFormat="1" x14ac:dyDescent="0.2">
      <c r="A4" s="354" t="s">
        <v>1701</v>
      </c>
      <c r="B4" s="353"/>
      <c r="C4" s="356"/>
      <c r="D4" s="358" t="s">
        <v>1702</v>
      </c>
      <c r="E4" s="356"/>
      <c r="F4" s="354" t="s">
        <v>1703</v>
      </c>
      <c r="G4" s="353"/>
      <c r="H4" s="354"/>
      <c r="I4" s="354"/>
      <c r="J4" s="354"/>
      <c r="K4" s="354"/>
      <c r="L4" s="354"/>
      <c r="M4" s="354"/>
      <c r="N4" s="354"/>
    </row>
    <row r="5" spans="1:14" s="355" customFormat="1" x14ac:dyDescent="0.2">
      <c r="A5" s="354" t="s">
        <v>1704</v>
      </c>
      <c r="B5" s="353"/>
      <c r="C5" s="356"/>
      <c r="D5" s="358"/>
      <c r="E5" s="356"/>
      <c r="F5" s="354"/>
      <c r="G5" s="353"/>
      <c r="H5" s="354"/>
      <c r="I5" s="354"/>
      <c r="J5" s="354"/>
      <c r="K5" s="354"/>
      <c r="L5" s="354"/>
      <c r="M5" s="354"/>
      <c r="N5" s="354"/>
    </row>
    <row r="6" spans="1:14" s="355" customFormat="1" x14ac:dyDescent="0.2">
      <c r="A6" s="354" t="s">
        <v>1705</v>
      </c>
      <c r="B6" s="353"/>
      <c r="C6" s="356"/>
      <c r="D6" s="357" t="s">
        <v>118</v>
      </c>
      <c r="E6" s="356"/>
      <c r="F6" s="354" t="s">
        <v>1706</v>
      </c>
      <c r="G6" s="353"/>
      <c r="H6" s="354"/>
      <c r="I6" s="354"/>
      <c r="J6" s="354"/>
      <c r="K6" s="354"/>
      <c r="L6" s="354"/>
      <c r="M6" s="354"/>
      <c r="N6" s="354"/>
    </row>
    <row r="7" spans="1:14" s="355" customFormat="1" x14ac:dyDescent="0.2">
      <c r="A7" s="354" t="s">
        <v>1707</v>
      </c>
      <c r="B7" s="353"/>
      <c r="C7" s="356" t="s">
        <v>845</v>
      </c>
      <c r="D7" s="358" t="s">
        <v>1708</v>
      </c>
      <c r="E7" s="356" t="s">
        <v>906</v>
      </c>
      <c r="F7" s="354" t="s">
        <v>1709</v>
      </c>
      <c r="G7" s="353"/>
      <c r="H7" s="354"/>
      <c r="I7" s="354"/>
      <c r="J7" s="354"/>
      <c r="K7" s="354"/>
      <c r="L7" s="354"/>
      <c r="M7" s="354"/>
      <c r="N7" s="354"/>
    </row>
    <row r="8" spans="1:14" s="355" customFormat="1" x14ac:dyDescent="0.2">
      <c r="B8" s="353"/>
      <c r="C8" s="356"/>
      <c r="D8" s="358" t="s">
        <v>1710</v>
      </c>
      <c r="E8" s="356"/>
      <c r="F8" s="354" t="s">
        <v>1711</v>
      </c>
      <c r="G8" s="353"/>
      <c r="H8" s="354"/>
      <c r="I8" s="354"/>
      <c r="J8" s="354"/>
      <c r="K8" s="354"/>
      <c r="L8" s="354"/>
      <c r="M8" s="354"/>
      <c r="N8" s="354"/>
    </row>
    <row r="9" spans="1:14" s="355" customFormat="1" ht="12.75" customHeight="1" x14ac:dyDescent="0.2">
      <c r="B9" s="353"/>
      <c r="C9" s="356"/>
      <c r="D9" s="358"/>
      <c r="E9" s="356"/>
      <c r="F9" s="354"/>
      <c r="G9" s="353"/>
      <c r="H9" s="354"/>
      <c r="I9" s="354"/>
      <c r="J9" s="354"/>
      <c r="K9" s="354"/>
      <c r="L9" s="354"/>
      <c r="M9" s="354"/>
      <c r="N9" s="354"/>
    </row>
    <row r="10" spans="1:14" s="355" customFormat="1" x14ac:dyDescent="0.2">
      <c r="B10" s="353"/>
      <c r="C10" s="356"/>
      <c r="D10" s="357" t="s">
        <v>169</v>
      </c>
      <c r="E10" s="356"/>
      <c r="F10" s="354" t="s">
        <v>1712</v>
      </c>
      <c r="G10" s="353"/>
      <c r="H10" s="354"/>
      <c r="I10" s="354"/>
      <c r="J10" s="354"/>
      <c r="K10" s="354"/>
      <c r="L10" s="354"/>
      <c r="M10" s="354"/>
      <c r="N10" s="354"/>
    </row>
    <row r="11" spans="1:14" s="355" customFormat="1" x14ac:dyDescent="0.2">
      <c r="B11" s="353"/>
      <c r="C11" s="356" t="s">
        <v>1713</v>
      </c>
      <c r="D11" s="358" t="s">
        <v>1714</v>
      </c>
      <c r="E11" s="356" t="s">
        <v>437</v>
      </c>
      <c r="F11" s="354" t="s">
        <v>1715</v>
      </c>
      <c r="G11" s="353"/>
      <c r="H11" s="354"/>
      <c r="I11" s="354"/>
      <c r="J11" s="354"/>
      <c r="K11" s="354"/>
      <c r="L11" s="354"/>
      <c r="M11" s="354"/>
      <c r="N11" s="354"/>
    </row>
    <row r="12" spans="1:14" s="355" customFormat="1" x14ac:dyDescent="0.2">
      <c r="B12" s="353"/>
      <c r="C12" s="356"/>
      <c r="D12" s="358" t="s">
        <v>1083</v>
      </c>
      <c r="E12" s="356"/>
      <c r="F12" s="354" t="s">
        <v>1716</v>
      </c>
      <c r="G12" s="353"/>
      <c r="H12" s="354"/>
      <c r="I12" s="354"/>
      <c r="J12" s="354"/>
      <c r="K12" s="354"/>
      <c r="L12" s="354"/>
      <c r="M12" s="354"/>
      <c r="N12" s="354"/>
    </row>
    <row r="13" spans="1:14" s="355" customFormat="1" x14ac:dyDescent="0.2">
      <c r="B13" s="353"/>
      <c r="C13" s="356"/>
      <c r="D13" s="358"/>
      <c r="E13" s="356"/>
      <c r="F13" s="354"/>
      <c r="G13" s="353"/>
      <c r="H13" s="354"/>
      <c r="I13" s="354"/>
      <c r="J13" s="354"/>
      <c r="K13" s="354"/>
      <c r="L13" s="354"/>
      <c r="M13" s="354"/>
      <c r="N13" s="354"/>
    </row>
    <row r="14" spans="1:14" s="355" customFormat="1" x14ac:dyDescent="0.2">
      <c r="B14" s="353"/>
      <c r="C14" s="356"/>
      <c r="D14" s="357" t="s">
        <v>204</v>
      </c>
      <c r="E14" s="356"/>
      <c r="F14" s="354" t="s">
        <v>1717</v>
      </c>
      <c r="G14" s="353"/>
      <c r="H14" s="354"/>
      <c r="I14" s="354"/>
      <c r="J14" s="354"/>
      <c r="K14" s="354"/>
      <c r="L14" s="354"/>
      <c r="M14" s="354"/>
      <c r="N14" s="354"/>
    </row>
    <row r="15" spans="1:14" s="355" customFormat="1" x14ac:dyDescent="0.2">
      <c r="B15" s="353"/>
      <c r="C15" s="356" t="s">
        <v>1718</v>
      </c>
      <c r="D15" s="358" t="s">
        <v>1719</v>
      </c>
      <c r="E15" s="356" t="s">
        <v>818</v>
      </c>
      <c r="F15" s="354" t="s">
        <v>1720</v>
      </c>
      <c r="G15" s="353"/>
      <c r="H15" s="354"/>
      <c r="I15" s="354"/>
      <c r="J15" s="354"/>
      <c r="K15" s="354"/>
      <c r="L15" s="354"/>
      <c r="M15" s="354"/>
      <c r="N15" s="354"/>
    </row>
    <row r="16" spans="1:14" s="355" customFormat="1" x14ac:dyDescent="0.2">
      <c r="B16" s="353"/>
      <c r="C16" s="356"/>
      <c r="D16" s="358" t="s">
        <v>1721</v>
      </c>
      <c r="E16" s="356"/>
      <c r="F16" s="354" t="s">
        <v>1722</v>
      </c>
      <c r="G16" s="353"/>
      <c r="H16" s="354"/>
      <c r="I16" s="354"/>
      <c r="J16" s="354"/>
      <c r="K16" s="354"/>
      <c r="L16" s="354"/>
      <c r="M16" s="354"/>
      <c r="N16" s="354"/>
    </row>
    <row r="17" spans="2:14" s="355" customFormat="1" x14ac:dyDescent="0.2">
      <c r="B17" s="353"/>
      <c r="C17" s="356"/>
      <c r="D17" s="358"/>
      <c r="E17" s="356"/>
      <c r="F17" s="354"/>
      <c r="G17" s="353"/>
      <c r="H17" s="354"/>
      <c r="I17" s="354"/>
      <c r="J17" s="354"/>
      <c r="K17" s="354"/>
      <c r="L17" s="354"/>
      <c r="M17" s="354"/>
      <c r="N17" s="354"/>
    </row>
    <row r="18" spans="2:14" s="355" customFormat="1" x14ac:dyDescent="0.2">
      <c r="B18" s="353"/>
      <c r="C18" s="356"/>
      <c r="D18" s="357" t="s">
        <v>205</v>
      </c>
      <c r="E18" s="356"/>
      <c r="F18" s="354"/>
      <c r="G18" s="353"/>
      <c r="H18" s="354"/>
      <c r="I18" s="354"/>
      <c r="J18" s="354"/>
      <c r="K18" s="354"/>
      <c r="L18" s="354"/>
      <c r="M18" s="354"/>
      <c r="N18" s="354"/>
    </row>
    <row r="19" spans="2:14" s="355" customFormat="1" x14ac:dyDescent="0.2">
      <c r="B19" s="353"/>
      <c r="C19" s="356" t="s">
        <v>1698</v>
      </c>
      <c r="D19" s="358" t="s">
        <v>1723</v>
      </c>
      <c r="E19" s="356" t="s">
        <v>1724</v>
      </c>
      <c r="F19" s="354" t="s">
        <v>1725</v>
      </c>
      <c r="G19" s="353"/>
      <c r="H19" s="354"/>
      <c r="I19" s="354"/>
      <c r="J19" s="354"/>
      <c r="K19" s="354"/>
      <c r="L19" s="354"/>
      <c r="M19" s="354"/>
      <c r="N19" s="354"/>
    </row>
    <row r="20" spans="2:14" s="355" customFormat="1" x14ac:dyDescent="0.2">
      <c r="B20" s="353"/>
      <c r="C20" s="356"/>
      <c r="D20" s="358" t="s">
        <v>1726</v>
      </c>
      <c r="E20" s="356"/>
      <c r="F20" s="354" t="s">
        <v>1727</v>
      </c>
      <c r="G20" s="353"/>
      <c r="H20" s="354"/>
      <c r="I20" s="354"/>
      <c r="J20" s="354"/>
      <c r="K20" s="354"/>
      <c r="L20" s="354"/>
      <c r="M20" s="354"/>
      <c r="N20" s="354"/>
    </row>
    <row r="21" spans="2:14" s="355" customFormat="1" x14ac:dyDescent="0.2">
      <c r="B21" s="353"/>
      <c r="C21" s="356"/>
      <c r="D21" s="358"/>
      <c r="E21" s="356"/>
      <c r="F21" s="354"/>
      <c r="G21" s="353"/>
      <c r="H21" s="354"/>
      <c r="I21" s="354"/>
      <c r="J21" s="354"/>
      <c r="K21" s="354"/>
      <c r="L21" s="354"/>
      <c r="M21" s="354"/>
      <c r="N21" s="354"/>
    </row>
    <row r="22" spans="2:14" s="355" customFormat="1" x14ac:dyDescent="0.2">
      <c r="B22" s="353"/>
      <c r="C22" s="356"/>
      <c r="D22" s="357" t="s">
        <v>206</v>
      </c>
      <c r="E22" s="356"/>
      <c r="F22" s="354"/>
      <c r="G22" s="353"/>
      <c r="H22" s="354"/>
      <c r="I22" s="354"/>
      <c r="J22" s="354"/>
      <c r="K22" s="354"/>
      <c r="L22" s="354"/>
      <c r="M22" s="354"/>
      <c r="N22" s="354"/>
    </row>
    <row r="23" spans="2:14" s="355" customFormat="1" x14ac:dyDescent="0.2">
      <c r="B23" s="353"/>
      <c r="C23" s="356" t="s">
        <v>1728</v>
      </c>
      <c r="D23" s="358" t="s">
        <v>1729</v>
      </c>
      <c r="E23" s="356" t="s">
        <v>437</v>
      </c>
      <c r="F23" s="354" t="s">
        <v>1730</v>
      </c>
      <c r="G23" s="353"/>
      <c r="H23" s="354"/>
      <c r="I23" s="354"/>
      <c r="J23" s="354"/>
      <c r="K23" s="354"/>
      <c r="L23" s="354"/>
      <c r="M23" s="354"/>
      <c r="N23" s="354"/>
    </row>
    <row r="24" spans="2:14" s="355" customFormat="1" x14ac:dyDescent="0.2">
      <c r="B24" s="353"/>
      <c r="C24" s="356"/>
      <c r="D24" s="358" t="s">
        <v>1731</v>
      </c>
      <c r="E24" s="356"/>
      <c r="F24" s="354" t="s">
        <v>1732</v>
      </c>
      <c r="G24" s="353"/>
      <c r="H24" s="354"/>
      <c r="I24" s="354"/>
      <c r="J24" s="354"/>
      <c r="K24" s="354"/>
      <c r="L24" s="354"/>
      <c r="M24" s="354"/>
      <c r="N24" s="354"/>
    </row>
    <row r="25" spans="2:14" s="355" customFormat="1" x14ac:dyDescent="0.2">
      <c r="B25" s="353"/>
      <c r="C25" s="356"/>
      <c r="D25" s="358"/>
      <c r="E25" s="356"/>
      <c r="F25" s="354"/>
      <c r="G25" s="353"/>
      <c r="H25" s="354"/>
      <c r="I25" s="354"/>
      <c r="J25" s="354"/>
      <c r="K25" s="354"/>
      <c r="L25" s="354"/>
      <c r="M25" s="354"/>
      <c r="N25" s="354"/>
    </row>
    <row r="26" spans="2:14" s="355" customFormat="1" x14ac:dyDescent="0.2">
      <c r="B26" s="353"/>
      <c r="C26" s="356"/>
      <c r="D26" s="357" t="s">
        <v>208</v>
      </c>
      <c r="E26" s="356"/>
      <c r="F26" s="354" t="s">
        <v>1733</v>
      </c>
      <c r="G26" s="353"/>
      <c r="H26" s="354"/>
      <c r="I26" s="354"/>
      <c r="J26" s="354"/>
      <c r="K26" s="354"/>
      <c r="L26" s="354"/>
      <c r="M26" s="354"/>
      <c r="N26" s="354"/>
    </row>
    <row r="27" spans="2:14" s="355" customFormat="1" x14ac:dyDescent="0.2">
      <c r="B27" s="353"/>
      <c r="C27" s="356" t="s">
        <v>845</v>
      </c>
      <c r="D27" s="358" t="s">
        <v>1734</v>
      </c>
      <c r="E27" s="356" t="s">
        <v>437</v>
      </c>
      <c r="F27" s="354" t="s">
        <v>1735</v>
      </c>
      <c r="G27" s="353"/>
      <c r="H27" s="354"/>
      <c r="I27" s="354"/>
      <c r="J27" s="354"/>
      <c r="K27" s="354"/>
      <c r="L27" s="354"/>
      <c r="M27" s="354"/>
      <c r="N27" s="354"/>
    </row>
    <row r="28" spans="2:14" s="355" customFormat="1" x14ac:dyDescent="0.2">
      <c r="B28" s="353"/>
      <c r="C28" s="356"/>
      <c r="D28" s="358" t="s">
        <v>1060</v>
      </c>
      <c r="E28" s="356"/>
      <c r="F28" s="354" t="s">
        <v>1736</v>
      </c>
      <c r="G28" s="353"/>
      <c r="H28" s="354"/>
      <c r="I28" s="354"/>
      <c r="J28" s="354"/>
      <c r="K28" s="354"/>
      <c r="L28" s="354"/>
      <c r="M28" s="354"/>
      <c r="N28" s="354"/>
    </row>
    <row r="29" spans="2:14" s="355" customFormat="1" x14ac:dyDescent="0.2">
      <c r="B29" s="353"/>
      <c r="C29" s="356"/>
      <c r="D29" s="358"/>
      <c r="E29" s="356"/>
      <c r="F29" s="354"/>
      <c r="G29" s="353"/>
      <c r="H29" s="354"/>
      <c r="I29" s="354"/>
      <c r="J29" s="354"/>
      <c r="K29" s="354"/>
      <c r="L29" s="354"/>
      <c r="M29" s="354"/>
      <c r="N29" s="354"/>
    </row>
    <row r="30" spans="2:14" s="355" customFormat="1" x14ac:dyDescent="0.2">
      <c r="B30" s="353"/>
      <c r="C30" s="356"/>
      <c r="D30" s="357" t="s">
        <v>279</v>
      </c>
      <c r="E30" s="356"/>
      <c r="F30" s="354" t="s">
        <v>1737</v>
      </c>
      <c r="G30" s="353"/>
      <c r="H30" s="354"/>
      <c r="I30" s="354"/>
      <c r="J30" s="354"/>
      <c r="K30" s="354"/>
      <c r="L30" s="354"/>
      <c r="M30" s="354"/>
      <c r="N30" s="354"/>
    </row>
    <row r="31" spans="2:14" s="355" customFormat="1" x14ac:dyDescent="0.2">
      <c r="B31" s="353"/>
      <c r="C31" s="356" t="s">
        <v>437</v>
      </c>
      <c r="D31" s="358" t="s">
        <v>1738</v>
      </c>
      <c r="E31" s="356" t="s">
        <v>906</v>
      </c>
      <c r="F31" s="354" t="s">
        <v>1739</v>
      </c>
      <c r="G31" s="353"/>
      <c r="H31" s="354"/>
      <c r="I31" s="354"/>
      <c r="J31" s="354"/>
      <c r="K31" s="354"/>
      <c r="L31" s="354"/>
      <c r="M31" s="354"/>
      <c r="N31" s="354"/>
    </row>
    <row r="32" spans="2:14" s="355" customFormat="1" x14ac:dyDescent="0.2">
      <c r="B32" s="353"/>
      <c r="C32" s="356"/>
      <c r="D32" s="358" t="s">
        <v>1740</v>
      </c>
      <c r="E32" s="356"/>
      <c r="F32" s="354" t="s">
        <v>1741</v>
      </c>
      <c r="G32" s="353"/>
      <c r="H32" s="354"/>
      <c r="I32" s="354"/>
      <c r="J32" s="354"/>
      <c r="K32" s="354"/>
      <c r="L32" s="354"/>
      <c r="M32" s="354"/>
      <c r="N32" s="354"/>
    </row>
    <row r="33" spans="2:14" s="355" customFormat="1" x14ac:dyDescent="0.2">
      <c r="B33" s="353"/>
      <c r="C33" s="356"/>
      <c r="D33" s="358"/>
      <c r="E33" s="356"/>
      <c r="F33" s="354" t="s">
        <v>1742</v>
      </c>
      <c r="G33" s="353"/>
      <c r="H33" s="354"/>
      <c r="I33" s="354"/>
      <c r="J33" s="354"/>
      <c r="K33" s="354"/>
      <c r="L33" s="354"/>
      <c r="M33" s="354"/>
      <c r="N33" s="354"/>
    </row>
    <row r="34" spans="2:14" s="355" customFormat="1" x14ac:dyDescent="0.2">
      <c r="B34" s="353"/>
      <c r="C34" s="356"/>
      <c r="D34" s="358"/>
      <c r="E34" s="356"/>
      <c r="F34" s="354" t="s">
        <v>1743</v>
      </c>
      <c r="G34" s="353"/>
      <c r="H34" s="354"/>
      <c r="I34" s="354"/>
      <c r="J34" s="354"/>
      <c r="K34" s="354"/>
      <c r="L34" s="354"/>
      <c r="M34" s="354"/>
      <c r="N34" s="354"/>
    </row>
    <row r="35" spans="2:14" s="355" customFormat="1" x14ac:dyDescent="0.2">
      <c r="B35" s="353"/>
      <c r="C35" s="356"/>
      <c r="D35" s="358"/>
      <c r="E35" s="356"/>
      <c r="F35" s="354"/>
      <c r="G35" s="353"/>
      <c r="H35" s="354"/>
      <c r="I35" s="354"/>
      <c r="J35" s="354"/>
      <c r="K35" s="354"/>
      <c r="L35" s="354"/>
      <c r="M35" s="354"/>
      <c r="N35" s="354"/>
    </row>
    <row r="36" spans="2:14" s="355" customFormat="1" x14ac:dyDescent="0.2">
      <c r="B36" s="353"/>
      <c r="C36" s="356"/>
      <c r="D36" s="357" t="s">
        <v>280</v>
      </c>
      <c r="E36" s="356"/>
      <c r="F36" s="354" t="s">
        <v>1744</v>
      </c>
      <c r="G36" s="353"/>
      <c r="H36" s="354"/>
      <c r="I36" s="354"/>
      <c r="J36" s="354"/>
      <c r="K36" s="354"/>
      <c r="L36" s="354"/>
      <c r="M36" s="354"/>
      <c r="N36" s="354"/>
    </row>
    <row r="37" spans="2:14" s="355" customFormat="1" x14ac:dyDescent="0.2">
      <c r="B37" s="353"/>
      <c r="C37" s="356" t="s">
        <v>901</v>
      </c>
      <c r="D37" s="358" t="s">
        <v>1745</v>
      </c>
      <c r="E37" s="356" t="s">
        <v>1724</v>
      </c>
      <c r="F37" s="354" t="s">
        <v>1746</v>
      </c>
      <c r="G37" s="353"/>
      <c r="H37" s="354"/>
      <c r="I37" s="354"/>
      <c r="J37" s="354"/>
      <c r="K37" s="354"/>
      <c r="L37" s="354"/>
      <c r="M37" s="354"/>
      <c r="N37" s="354"/>
    </row>
    <row r="38" spans="2:14" s="355" customFormat="1" x14ac:dyDescent="0.2">
      <c r="B38" s="353"/>
      <c r="C38" s="356"/>
      <c r="D38" s="358" t="s">
        <v>1133</v>
      </c>
      <c r="E38" s="356"/>
      <c r="F38" s="354" t="s">
        <v>1747</v>
      </c>
      <c r="G38" s="353"/>
      <c r="H38" s="354"/>
      <c r="I38" s="354"/>
      <c r="J38" s="354"/>
      <c r="K38" s="354"/>
      <c r="L38" s="354"/>
      <c r="M38" s="354"/>
      <c r="N38" s="354"/>
    </row>
    <row r="39" spans="2:14" s="355" customFormat="1" x14ac:dyDescent="0.2">
      <c r="B39" s="353"/>
      <c r="C39" s="356"/>
      <c r="D39" s="358"/>
      <c r="E39" s="356"/>
      <c r="F39" s="354" t="s">
        <v>1748</v>
      </c>
      <c r="G39" s="353"/>
      <c r="H39" s="354"/>
      <c r="I39" s="354"/>
      <c r="J39" s="354"/>
      <c r="K39" s="354"/>
      <c r="L39" s="354"/>
      <c r="M39" s="354"/>
      <c r="N39" s="354"/>
    </row>
    <row r="40" spans="2:14" s="355" customFormat="1" x14ac:dyDescent="0.2">
      <c r="B40" s="353"/>
      <c r="C40" s="356"/>
      <c r="D40" s="358"/>
      <c r="E40" s="356"/>
      <c r="F40" s="354" t="s">
        <v>1749</v>
      </c>
      <c r="G40" s="353"/>
      <c r="H40" s="354"/>
      <c r="I40" s="358"/>
      <c r="J40" s="359"/>
      <c r="K40" s="354"/>
      <c r="L40" s="354"/>
      <c r="M40" s="354"/>
      <c r="N40" s="354"/>
    </row>
    <row r="41" spans="2:14" s="355" customFormat="1" x14ac:dyDescent="0.2">
      <c r="B41" s="353"/>
      <c r="C41" s="356"/>
      <c r="D41" s="358"/>
      <c r="E41" s="356"/>
      <c r="F41" s="354"/>
      <c r="G41" s="353"/>
      <c r="H41" s="354"/>
      <c r="I41" s="358"/>
      <c r="J41" s="359"/>
      <c r="K41" s="358"/>
      <c r="L41" s="360"/>
      <c r="M41" s="358"/>
      <c r="N41" s="360"/>
    </row>
    <row r="42" spans="2:14" s="355" customFormat="1" x14ac:dyDescent="0.2">
      <c r="B42" s="353"/>
      <c r="C42" s="356"/>
      <c r="D42" s="357" t="s">
        <v>315</v>
      </c>
      <c r="E42" s="356"/>
      <c r="F42" s="354" t="s">
        <v>1750</v>
      </c>
      <c r="G42" s="353"/>
      <c r="H42" s="354"/>
      <c r="I42" s="358"/>
      <c r="J42" s="359"/>
      <c r="K42" s="358"/>
      <c r="L42" s="360"/>
      <c r="M42" s="358"/>
      <c r="N42" s="360"/>
    </row>
    <row r="43" spans="2:14" s="355" customFormat="1" x14ac:dyDescent="0.2">
      <c r="B43" s="353"/>
      <c r="C43" s="356" t="s">
        <v>1698</v>
      </c>
      <c r="D43" s="358" t="s">
        <v>1751</v>
      </c>
      <c r="E43" s="356" t="s">
        <v>906</v>
      </c>
      <c r="F43" s="354" t="s">
        <v>1752</v>
      </c>
      <c r="G43" s="353"/>
      <c r="H43" s="354"/>
      <c r="I43" s="358"/>
      <c r="J43" s="359"/>
      <c r="K43" s="358"/>
      <c r="L43" s="360"/>
      <c r="M43" s="358"/>
      <c r="N43" s="360"/>
    </row>
    <row r="44" spans="2:14" s="355" customFormat="1" x14ac:dyDescent="0.2">
      <c r="B44" s="353"/>
      <c r="C44" s="356"/>
      <c r="D44" s="358" t="s">
        <v>1753</v>
      </c>
      <c r="E44" s="356"/>
      <c r="F44" s="354" t="s">
        <v>1754</v>
      </c>
      <c r="G44" s="353"/>
      <c r="H44" s="354"/>
      <c r="I44" s="358"/>
      <c r="J44" s="359"/>
      <c r="K44" s="358"/>
      <c r="L44" s="360"/>
      <c r="M44" s="358"/>
      <c r="N44" s="360"/>
    </row>
    <row r="45" spans="2:14" s="355" customFormat="1" x14ac:dyDescent="0.2">
      <c r="B45" s="353"/>
      <c r="C45" s="356"/>
      <c r="D45" s="358"/>
      <c r="E45" s="356"/>
      <c r="F45" s="354" t="s">
        <v>1755</v>
      </c>
      <c r="G45" s="353"/>
      <c r="H45" s="354"/>
      <c r="I45" s="358"/>
      <c r="J45" s="359"/>
      <c r="K45" s="358"/>
      <c r="L45" s="360"/>
      <c r="M45" s="358"/>
      <c r="N45" s="360"/>
    </row>
    <row r="46" spans="2:14" s="355" customFormat="1" x14ac:dyDescent="0.2">
      <c r="B46" s="353"/>
      <c r="C46" s="356"/>
      <c r="D46" s="358"/>
      <c r="E46" s="356"/>
      <c r="F46" s="354"/>
      <c r="G46" s="353"/>
      <c r="H46" s="354"/>
      <c r="I46" s="358"/>
      <c r="J46" s="359"/>
      <c r="K46" s="358"/>
      <c r="L46" s="360"/>
      <c r="M46" s="358"/>
      <c r="N46" s="360"/>
    </row>
    <row r="47" spans="2:14" s="355" customFormat="1" x14ac:dyDescent="0.2">
      <c r="B47" s="353"/>
      <c r="C47" s="352"/>
      <c r="D47" s="351"/>
      <c r="E47" s="352"/>
      <c r="F47" s="353"/>
      <c r="G47" s="353"/>
      <c r="H47" s="354"/>
      <c r="I47" s="358"/>
      <c r="J47" s="359"/>
      <c r="K47" s="358"/>
      <c r="L47" s="360"/>
      <c r="M47" s="358"/>
      <c r="N47" s="360"/>
    </row>
    <row r="48" spans="2:14" s="355" customFormat="1" x14ac:dyDescent="0.2">
      <c r="B48" s="354"/>
      <c r="C48" s="356"/>
      <c r="D48" s="358"/>
      <c r="E48" s="356"/>
      <c r="F48" s="354"/>
      <c r="G48" s="354"/>
      <c r="H48" s="354"/>
      <c r="I48" s="358"/>
      <c r="J48" s="359"/>
      <c r="K48" s="358"/>
      <c r="L48" s="360"/>
      <c r="M48" s="358"/>
      <c r="N48" s="360"/>
    </row>
    <row r="49" spans="1:14" s="355" customFormat="1" x14ac:dyDescent="0.2">
      <c r="B49" s="354"/>
      <c r="C49" s="356"/>
      <c r="D49" s="358"/>
      <c r="E49" s="356"/>
      <c r="F49" s="354"/>
      <c r="G49" s="354"/>
      <c r="H49" s="354"/>
      <c r="I49" s="358"/>
      <c r="J49" s="359"/>
      <c r="K49" s="358"/>
      <c r="L49" s="360"/>
      <c r="M49" s="358"/>
      <c r="N49" s="360"/>
    </row>
    <row r="50" spans="1:14" s="355" customFormat="1" x14ac:dyDescent="0.2">
      <c r="B50" s="354"/>
      <c r="C50" s="356"/>
      <c r="D50" s="358"/>
      <c r="E50" s="356"/>
      <c r="F50" s="354"/>
      <c r="G50" s="354"/>
      <c r="H50" s="354"/>
      <c r="I50" s="358"/>
      <c r="J50" s="359"/>
      <c r="K50" s="358"/>
      <c r="L50" s="360"/>
      <c r="M50" s="358"/>
      <c r="N50" s="360"/>
    </row>
    <row r="51" spans="1:14" s="355" customFormat="1" x14ac:dyDescent="0.2">
      <c r="B51" s="354"/>
      <c r="C51" s="356"/>
      <c r="D51" s="358"/>
      <c r="E51" s="356"/>
      <c r="F51" s="354"/>
      <c r="G51" s="354"/>
      <c r="H51" s="354"/>
      <c r="I51" s="358"/>
      <c r="J51" s="359"/>
      <c r="K51" s="358"/>
      <c r="L51" s="360"/>
      <c r="M51" s="358"/>
      <c r="N51" s="360"/>
    </row>
    <row r="52" spans="1:14" s="355" customFormat="1" x14ac:dyDescent="0.2">
      <c r="B52" s="354"/>
      <c r="C52" s="356"/>
      <c r="D52" s="358"/>
      <c r="E52" s="356"/>
      <c r="F52" s="354"/>
      <c r="G52" s="354"/>
      <c r="H52" s="354"/>
      <c r="I52" s="358"/>
      <c r="J52" s="359"/>
      <c r="K52" s="358"/>
      <c r="L52" s="360"/>
      <c r="M52" s="358"/>
      <c r="N52" s="360"/>
    </row>
    <row r="53" spans="1:14" s="355" customFormat="1" x14ac:dyDescent="0.2">
      <c r="B53" s="354"/>
      <c r="C53" s="356"/>
      <c r="D53" s="358"/>
      <c r="E53" s="356"/>
      <c r="F53" s="354"/>
      <c r="G53" s="354"/>
      <c r="H53" s="354"/>
      <c r="I53" s="358"/>
      <c r="J53" s="359"/>
      <c r="K53" s="358"/>
      <c r="L53" s="360"/>
      <c r="M53" s="358"/>
      <c r="N53" s="360"/>
    </row>
    <row r="54" spans="1:14" s="355" customFormat="1" x14ac:dyDescent="0.2">
      <c r="B54" s="354"/>
      <c r="C54" s="356"/>
      <c r="D54" s="358"/>
      <c r="E54" s="356"/>
      <c r="F54" s="354"/>
      <c r="G54" s="354"/>
      <c r="H54" s="354"/>
      <c r="I54" s="358"/>
      <c r="J54" s="359"/>
      <c r="K54" s="358"/>
      <c r="L54" s="360"/>
      <c r="M54" s="358"/>
      <c r="N54" s="360"/>
    </row>
    <row r="55" spans="1:14" s="355" customFormat="1" x14ac:dyDescent="0.2">
      <c r="B55" s="354"/>
      <c r="C55" s="356"/>
      <c r="D55" s="358"/>
      <c r="E55" s="356"/>
      <c r="F55" s="354"/>
      <c r="G55" s="354"/>
      <c r="H55" s="354"/>
      <c r="I55" s="358"/>
      <c r="J55" s="359"/>
      <c r="K55" s="358"/>
      <c r="L55" s="360"/>
      <c r="M55" s="358"/>
      <c r="N55" s="360"/>
    </row>
    <row r="56" spans="1:14" s="355" customFormat="1" x14ac:dyDescent="0.2">
      <c r="B56" s="354"/>
      <c r="C56" s="356"/>
      <c r="D56" s="358"/>
      <c r="E56" s="356"/>
      <c r="F56" s="354"/>
      <c r="G56" s="354"/>
      <c r="H56" s="354"/>
      <c r="I56" s="358"/>
      <c r="J56" s="359"/>
      <c r="K56" s="358"/>
      <c r="L56" s="360"/>
      <c r="M56" s="358"/>
      <c r="N56" s="360"/>
    </row>
    <row r="57" spans="1:14" s="355" customFormat="1" x14ac:dyDescent="0.2">
      <c r="B57" s="354"/>
      <c r="C57" s="356"/>
      <c r="D57" s="358"/>
      <c r="E57" s="356"/>
      <c r="F57" s="354"/>
      <c r="G57" s="354"/>
      <c r="H57" s="354"/>
      <c r="I57" s="358"/>
      <c r="J57" s="359"/>
      <c r="K57" s="358"/>
      <c r="L57" s="360"/>
      <c r="M57" s="358"/>
      <c r="N57" s="360"/>
    </row>
    <row r="58" spans="1:14" s="355" customFormat="1" x14ac:dyDescent="0.2">
      <c r="B58" s="354"/>
      <c r="C58" s="356"/>
      <c r="D58" s="358"/>
      <c r="E58" s="356"/>
      <c r="F58" s="354"/>
      <c r="G58" s="354"/>
      <c r="H58" s="354"/>
      <c r="I58" s="358"/>
      <c r="J58" s="359"/>
      <c r="K58" s="358"/>
      <c r="L58" s="360"/>
      <c r="M58" s="358"/>
      <c r="N58" s="360"/>
    </row>
    <row r="59" spans="1:14" s="355" customFormat="1" x14ac:dyDescent="0.2">
      <c r="B59" s="354"/>
      <c r="C59" s="356"/>
      <c r="D59" s="358"/>
      <c r="E59" s="356"/>
      <c r="F59" s="354"/>
      <c r="G59" s="354"/>
      <c r="H59" s="354"/>
      <c r="I59" s="358"/>
      <c r="J59" s="359"/>
      <c r="K59" s="358"/>
      <c r="L59" s="360"/>
      <c r="M59" s="358"/>
      <c r="N59" s="360"/>
    </row>
    <row r="60" spans="1:14" s="355" customFormat="1" x14ac:dyDescent="0.2">
      <c r="B60" s="354"/>
      <c r="C60" s="356"/>
      <c r="D60" s="358"/>
      <c r="E60" s="356"/>
      <c r="F60" s="354"/>
      <c r="G60" s="354"/>
      <c r="H60" s="354"/>
      <c r="I60" s="358"/>
      <c r="J60" s="359"/>
      <c r="K60" s="358"/>
      <c r="L60" s="360"/>
      <c r="M60" s="358"/>
      <c r="N60" s="360"/>
    </row>
    <row r="61" spans="1:14" s="355" customFormat="1" x14ac:dyDescent="0.2">
      <c r="A61" s="354"/>
      <c r="B61" s="354"/>
      <c r="C61" s="356"/>
      <c r="D61" s="358"/>
      <c r="E61" s="356"/>
      <c r="F61" s="354"/>
      <c r="G61" s="354"/>
      <c r="H61" s="354"/>
      <c r="I61" s="358"/>
      <c r="J61" s="359"/>
      <c r="K61" s="358"/>
      <c r="L61" s="360"/>
      <c r="M61" s="358"/>
      <c r="N61" s="360"/>
    </row>
    <row r="62" spans="1:14" s="355" customFormat="1" x14ac:dyDescent="0.2">
      <c r="A62" s="354"/>
      <c r="B62" s="354"/>
      <c r="C62" s="356"/>
      <c r="D62" s="358"/>
      <c r="E62" s="356"/>
      <c r="F62" s="354"/>
      <c r="G62" s="354"/>
      <c r="H62" s="354"/>
      <c r="I62" s="358"/>
      <c r="J62" s="359"/>
      <c r="K62" s="358"/>
      <c r="L62" s="360"/>
      <c r="M62" s="358"/>
      <c r="N62" s="360"/>
    </row>
    <row r="63" spans="1:14" s="355" customFormat="1" x14ac:dyDescent="0.2">
      <c r="A63" s="354"/>
      <c r="B63" s="354"/>
      <c r="C63" s="356"/>
      <c r="D63" s="358"/>
      <c r="E63" s="356"/>
      <c r="F63" s="354"/>
      <c r="G63" s="354"/>
      <c r="H63" s="354"/>
      <c r="I63" s="358"/>
      <c r="J63" s="359"/>
      <c r="K63" s="358"/>
      <c r="L63" s="360"/>
      <c r="M63" s="358"/>
      <c r="N63" s="360"/>
    </row>
    <row r="64" spans="1:14" s="355" customFormat="1" x14ac:dyDescent="0.2">
      <c r="A64" s="354"/>
      <c r="B64" s="354"/>
      <c r="C64" s="356"/>
      <c r="D64" s="358"/>
      <c r="E64" s="356"/>
      <c r="F64" s="354"/>
      <c r="G64" s="354"/>
      <c r="H64" s="354"/>
      <c r="I64" s="358"/>
      <c r="J64" s="359"/>
      <c r="K64" s="358"/>
      <c r="L64" s="360"/>
      <c r="M64" s="358"/>
      <c r="N64" s="360"/>
    </row>
    <row r="65" spans="1:14" s="355" customFormat="1" x14ac:dyDescent="0.2">
      <c r="A65" s="354"/>
      <c r="B65" s="354"/>
      <c r="C65" s="356"/>
      <c r="D65" s="358"/>
      <c r="E65" s="356"/>
      <c r="F65" s="354"/>
      <c r="G65" s="354"/>
      <c r="H65" s="354"/>
      <c r="I65" s="358"/>
      <c r="J65" s="359"/>
      <c r="K65" s="358"/>
      <c r="L65" s="360"/>
      <c r="M65" s="358"/>
      <c r="N65" s="360"/>
    </row>
    <row r="66" spans="1:14" s="355" customFormat="1" x14ac:dyDescent="0.2">
      <c r="A66" s="354"/>
      <c r="B66" s="354"/>
      <c r="C66" s="356"/>
      <c r="D66" s="358"/>
      <c r="E66" s="356"/>
      <c r="F66" s="354"/>
      <c r="G66" s="354"/>
      <c r="H66" s="354"/>
      <c r="I66" s="358"/>
      <c r="J66" s="359"/>
      <c r="K66" s="358"/>
      <c r="L66" s="360"/>
      <c r="M66" s="358"/>
      <c r="N66" s="360"/>
    </row>
    <row r="67" spans="1:14" s="355" customFormat="1" x14ac:dyDescent="0.2">
      <c r="A67" s="354"/>
      <c r="B67" s="354"/>
      <c r="C67" s="356"/>
      <c r="D67" s="358"/>
      <c r="E67" s="356"/>
      <c r="F67" s="354"/>
      <c r="G67" s="354"/>
      <c r="H67" s="354"/>
      <c r="I67" s="358"/>
      <c r="J67" s="359"/>
      <c r="K67" s="358"/>
      <c r="L67" s="360"/>
      <c r="M67" s="358"/>
      <c r="N67" s="360"/>
    </row>
    <row r="68" spans="1:14" s="355" customFormat="1" x14ac:dyDescent="0.2">
      <c r="A68" s="354"/>
      <c r="B68" s="354"/>
      <c r="C68" s="356"/>
      <c r="D68" s="358"/>
      <c r="E68" s="356"/>
      <c r="F68" s="354"/>
      <c r="G68" s="354"/>
      <c r="H68" s="354"/>
      <c r="I68" s="358"/>
      <c r="J68" s="359"/>
      <c r="K68" s="358"/>
      <c r="L68" s="360"/>
      <c r="M68" s="358"/>
      <c r="N68" s="360"/>
    </row>
    <row r="69" spans="1:14" s="355" customFormat="1" x14ac:dyDescent="0.2">
      <c r="A69" s="354"/>
      <c r="B69" s="354"/>
      <c r="C69" s="356"/>
      <c r="D69" s="358"/>
      <c r="E69" s="356"/>
      <c r="F69" s="354"/>
      <c r="G69" s="354"/>
      <c r="H69" s="354"/>
      <c r="I69" s="358"/>
      <c r="J69" s="359"/>
      <c r="K69" s="358"/>
      <c r="L69" s="360"/>
      <c r="M69" s="358"/>
      <c r="N69" s="360"/>
    </row>
    <row r="70" spans="1:14" s="355" customFormat="1" x14ac:dyDescent="0.2">
      <c r="A70" s="354"/>
      <c r="B70" s="354"/>
      <c r="C70" s="356"/>
      <c r="D70" s="358"/>
      <c r="E70" s="356"/>
      <c r="F70" s="354"/>
      <c r="G70" s="354"/>
      <c r="H70" s="354"/>
      <c r="I70" s="358"/>
      <c r="J70" s="359"/>
      <c r="K70" s="358"/>
      <c r="L70" s="360"/>
      <c r="M70" s="358"/>
      <c r="N70" s="360"/>
    </row>
    <row r="71" spans="1:14" s="355" customFormat="1" x14ac:dyDescent="0.2">
      <c r="A71" s="354"/>
      <c r="B71" s="354"/>
      <c r="C71" s="356"/>
      <c r="D71" s="358"/>
      <c r="E71" s="356"/>
      <c r="F71" s="354"/>
      <c r="G71" s="354"/>
      <c r="H71" s="354"/>
      <c r="I71" s="358"/>
      <c r="J71" s="359"/>
      <c r="K71" s="358"/>
      <c r="L71" s="360"/>
      <c r="M71" s="358"/>
      <c r="N71" s="360"/>
    </row>
    <row r="72" spans="1:14" s="355" customFormat="1" x14ac:dyDescent="0.2">
      <c r="A72" s="354"/>
      <c r="B72" s="354"/>
      <c r="C72" s="356"/>
      <c r="D72" s="358"/>
      <c r="E72" s="356"/>
      <c r="F72" s="354"/>
      <c r="G72" s="354"/>
      <c r="H72" s="354"/>
      <c r="I72" s="358"/>
      <c r="J72" s="359"/>
      <c r="K72" s="358"/>
      <c r="L72" s="360"/>
      <c r="M72" s="358"/>
      <c r="N72" s="360"/>
    </row>
    <row r="73" spans="1:14" s="355" customFormat="1" x14ac:dyDescent="0.2">
      <c r="A73" s="354"/>
      <c r="B73" s="354"/>
      <c r="C73" s="356"/>
      <c r="D73" s="358"/>
      <c r="E73" s="356"/>
      <c r="F73" s="354"/>
      <c r="G73" s="354"/>
      <c r="H73" s="354"/>
      <c r="I73" s="358"/>
      <c r="J73" s="359"/>
      <c r="K73" s="358"/>
      <c r="L73" s="360"/>
      <c r="M73" s="358"/>
      <c r="N73" s="360"/>
    </row>
    <row r="74" spans="1:14" s="355" customFormat="1" x14ac:dyDescent="0.2">
      <c r="A74" s="354"/>
      <c r="B74" s="354"/>
      <c r="C74" s="356"/>
      <c r="D74" s="358"/>
      <c r="E74" s="356"/>
      <c r="F74" s="354"/>
      <c r="G74" s="354"/>
      <c r="H74" s="354"/>
      <c r="I74" s="358"/>
      <c r="J74" s="359"/>
      <c r="K74" s="358"/>
      <c r="L74" s="360"/>
      <c r="M74" s="358"/>
      <c r="N74" s="360"/>
    </row>
    <row r="75" spans="1:14" s="355" customFormat="1" x14ac:dyDescent="0.2">
      <c r="A75" s="354"/>
      <c r="B75" s="354"/>
      <c r="C75" s="356"/>
      <c r="D75" s="358"/>
      <c r="E75" s="356"/>
      <c r="F75" s="354"/>
      <c r="G75" s="354"/>
      <c r="H75" s="354"/>
      <c r="I75" s="358"/>
      <c r="J75" s="359"/>
      <c r="K75" s="358"/>
      <c r="L75" s="360"/>
      <c r="M75" s="358"/>
      <c r="N75" s="360"/>
    </row>
    <row r="76" spans="1:14" s="355" customFormat="1" x14ac:dyDescent="0.2">
      <c r="A76" s="354"/>
      <c r="B76" s="354"/>
      <c r="C76" s="356"/>
      <c r="D76" s="358"/>
      <c r="E76" s="356"/>
      <c r="F76" s="354"/>
      <c r="G76" s="354"/>
      <c r="H76" s="354"/>
      <c r="I76" s="358"/>
      <c r="J76" s="359"/>
      <c r="K76" s="358"/>
      <c r="L76" s="360"/>
      <c r="M76" s="358"/>
      <c r="N76" s="360"/>
    </row>
    <row r="77" spans="1:14" s="355" customFormat="1" x14ac:dyDescent="0.2">
      <c r="A77" s="354"/>
      <c r="B77" s="354"/>
      <c r="C77" s="356"/>
      <c r="D77" s="358"/>
      <c r="E77" s="356"/>
      <c r="F77" s="354"/>
      <c r="G77" s="354"/>
      <c r="H77" s="354"/>
      <c r="I77" s="358"/>
      <c r="J77" s="359"/>
      <c r="K77" s="358"/>
      <c r="L77" s="360"/>
      <c r="M77" s="358"/>
      <c r="N77" s="360"/>
    </row>
    <row r="78" spans="1:14" s="355" customFormat="1" x14ac:dyDescent="0.2">
      <c r="A78" s="354"/>
      <c r="B78" s="354"/>
      <c r="C78" s="356"/>
      <c r="D78" s="358"/>
      <c r="E78" s="356"/>
      <c r="F78" s="354"/>
      <c r="G78" s="354"/>
      <c r="H78" s="354"/>
      <c r="I78" s="358"/>
      <c r="J78" s="359"/>
      <c r="K78" s="358"/>
      <c r="L78" s="360"/>
      <c r="M78" s="358"/>
      <c r="N78" s="360"/>
    </row>
    <row r="79" spans="1:14" s="355" customFormat="1" x14ac:dyDescent="0.2">
      <c r="A79" s="354"/>
      <c r="B79" s="354"/>
      <c r="C79" s="356"/>
      <c r="D79" s="358"/>
      <c r="E79" s="356"/>
      <c r="F79" s="354"/>
      <c r="G79" s="354"/>
      <c r="H79" s="354"/>
      <c r="I79" s="358"/>
      <c r="J79" s="359"/>
      <c r="K79" s="358"/>
      <c r="L79" s="360"/>
      <c r="M79" s="358"/>
      <c r="N79" s="360"/>
    </row>
    <row r="80" spans="1:14" s="355" customFormat="1" x14ac:dyDescent="0.2">
      <c r="A80" s="354"/>
      <c r="B80" s="354"/>
      <c r="C80" s="356"/>
      <c r="D80" s="358"/>
      <c r="E80" s="356"/>
      <c r="F80" s="354"/>
      <c r="G80" s="354"/>
      <c r="H80" s="354"/>
      <c r="I80" s="358"/>
      <c r="J80" s="359"/>
      <c r="K80" s="358"/>
      <c r="L80" s="360"/>
      <c r="M80" s="358"/>
      <c r="N80" s="360"/>
    </row>
    <row r="81" spans="1:14" s="355" customFormat="1" x14ac:dyDescent="0.2">
      <c r="A81" s="354"/>
      <c r="B81" s="354"/>
      <c r="C81" s="356"/>
      <c r="D81" s="358"/>
      <c r="E81" s="356"/>
      <c r="F81" s="354"/>
      <c r="G81" s="354"/>
      <c r="H81" s="354"/>
      <c r="I81" s="358"/>
      <c r="J81" s="359"/>
      <c r="K81" s="358"/>
      <c r="L81" s="360"/>
      <c r="M81" s="358"/>
      <c r="N81" s="360"/>
    </row>
    <row r="82" spans="1:14" s="355" customFormat="1" x14ac:dyDescent="0.2">
      <c r="A82" s="354"/>
      <c r="B82" s="354"/>
      <c r="C82" s="356"/>
      <c r="D82" s="358"/>
      <c r="E82" s="356"/>
      <c r="F82" s="354"/>
      <c r="G82" s="354"/>
      <c r="H82" s="354"/>
      <c r="I82" s="358"/>
      <c r="J82" s="359"/>
      <c r="K82" s="358"/>
      <c r="L82" s="360"/>
      <c r="M82" s="358"/>
      <c r="N82" s="360"/>
    </row>
    <row r="83" spans="1:14" s="355" customFormat="1" x14ac:dyDescent="0.2">
      <c r="A83" s="354"/>
      <c r="B83" s="354"/>
      <c r="C83" s="356"/>
      <c r="D83" s="358"/>
      <c r="E83" s="356"/>
      <c r="F83" s="354"/>
      <c r="G83" s="354"/>
      <c r="H83" s="354"/>
      <c r="I83" s="358"/>
      <c r="J83" s="359"/>
      <c r="K83" s="358"/>
      <c r="L83" s="360"/>
      <c r="M83" s="358"/>
      <c r="N83" s="360"/>
    </row>
    <row r="84" spans="1:14" s="355" customFormat="1" x14ac:dyDescent="0.2">
      <c r="A84" s="354"/>
      <c r="B84" s="354"/>
      <c r="C84" s="356"/>
      <c r="D84" s="358"/>
      <c r="E84" s="356"/>
      <c r="F84" s="354"/>
      <c r="G84" s="354"/>
      <c r="H84" s="354"/>
      <c r="I84" s="358"/>
      <c r="J84" s="359"/>
      <c r="K84" s="358"/>
      <c r="L84" s="360"/>
      <c r="M84" s="358"/>
      <c r="N84" s="360"/>
    </row>
    <row r="85" spans="1:14" s="355" customFormat="1" x14ac:dyDescent="0.2">
      <c r="A85" s="354"/>
      <c r="B85" s="354"/>
      <c r="C85" s="356"/>
      <c r="D85" s="358"/>
      <c r="E85" s="356"/>
      <c r="F85" s="354"/>
      <c r="G85" s="354"/>
      <c r="H85" s="354"/>
      <c r="I85" s="358"/>
      <c r="J85" s="359"/>
      <c r="K85" s="358"/>
      <c r="L85" s="360"/>
      <c r="M85" s="358"/>
      <c r="N85" s="360"/>
    </row>
    <row r="86" spans="1:14" s="355" customFormat="1" x14ac:dyDescent="0.2">
      <c r="A86" s="354"/>
      <c r="B86" s="354"/>
      <c r="C86" s="356"/>
      <c r="D86" s="358"/>
      <c r="E86" s="356"/>
      <c r="F86" s="354"/>
      <c r="G86" s="354"/>
      <c r="H86" s="354"/>
      <c r="I86" s="358"/>
      <c r="J86" s="359"/>
      <c r="K86" s="358"/>
      <c r="L86" s="360"/>
      <c r="M86" s="358"/>
      <c r="N86" s="360"/>
    </row>
    <row r="87" spans="1:14" s="355" customFormat="1" x14ac:dyDescent="0.2">
      <c r="A87" s="354"/>
      <c r="B87" s="354"/>
      <c r="C87" s="356"/>
      <c r="D87" s="358"/>
      <c r="E87" s="356"/>
      <c r="F87" s="354"/>
      <c r="G87" s="354"/>
      <c r="H87" s="354"/>
      <c r="I87" s="358"/>
      <c r="J87" s="359"/>
      <c r="K87" s="358"/>
      <c r="L87" s="360"/>
      <c r="M87" s="358"/>
      <c r="N87" s="360"/>
    </row>
    <row r="88" spans="1:14" s="355" customFormat="1" x14ac:dyDescent="0.2">
      <c r="A88" s="354"/>
      <c r="B88" s="354"/>
      <c r="C88" s="356"/>
      <c r="D88" s="358"/>
      <c r="E88" s="356"/>
      <c r="F88" s="354"/>
      <c r="G88" s="354"/>
      <c r="H88" s="354"/>
      <c r="I88" s="358"/>
      <c r="J88" s="359"/>
      <c r="K88" s="358"/>
      <c r="L88" s="360"/>
      <c r="M88" s="358"/>
      <c r="N88" s="360"/>
    </row>
    <row r="89" spans="1:14" s="355" customFormat="1" x14ac:dyDescent="0.2">
      <c r="A89" s="354"/>
      <c r="B89" s="354"/>
      <c r="C89" s="356"/>
      <c r="D89" s="358"/>
      <c r="E89" s="356"/>
      <c r="F89" s="354"/>
      <c r="G89" s="354"/>
      <c r="H89" s="354"/>
      <c r="I89" s="358"/>
      <c r="J89" s="359"/>
      <c r="K89" s="358"/>
      <c r="L89" s="360"/>
      <c r="M89" s="358"/>
      <c r="N89" s="360"/>
    </row>
    <row r="90" spans="1:14" s="355" customFormat="1" x14ac:dyDescent="0.2">
      <c r="A90" s="354"/>
      <c r="B90" s="354"/>
      <c r="C90" s="356"/>
      <c r="D90" s="358"/>
      <c r="E90" s="356"/>
      <c r="F90" s="354"/>
      <c r="G90" s="354"/>
      <c r="H90" s="354"/>
      <c r="I90" s="358"/>
      <c r="J90" s="359"/>
      <c r="K90" s="358"/>
      <c r="L90" s="360"/>
      <c r="M90" s="358"/>
      <c r="N90" s="360"/>
    </row>
    <row r="91" spans="1:14" s="355" customFormat="1" x14ac:dyDescent="0.2">
      <c r="A91" s="354"/>
      <c r="B91" s="354"/>
      <c r="C91" s="356"/>
      <c r="D91" s="358"/>
      <c r="E91" s="356"/>
      <c r="F91" s="354"/>
      <c r="G91" s="354"/>
      <c r="H91" s="354"/>
      <c r="I91" s="358"/>
      <c r="J91" s="359"/>
      <c r="K91" s="358"/>
      <c r="L91" s="360"/>
      <c r="M91" s="358"/>
      <c r="N91" s="360"/>
    </row>
    <row r="92" spans="1:14" s="355" customFormat="1" x14ac:dyDescent="0.2">
      <c r="A92" s="354"/>
      <c r="B92" s="354"/>
      <c r="C92" s="356"/>
      <c r="D92" s="358"/>
      <c r="E92" s="356"/>
      <c r="F92" s="354"/>
      <c r="G92" s="354"/>
      <c r="H92" s="354"/>
      <c r="I92" s="358"/>
      <c r="J92" s="359"/>
      <c r="K92" s="358"/>
      <c r="L92" s="360"/>
      <c r="M92" s="358"/>
      <c r="N92" s="360"/>
    </row>
    <row r="93" spans="1:14" s="355" customFormat="1" x14ac:dyDescent="0.2">
      <c r="A93" s="354"/>
      <c r="B93" s="354"/>
      <c r="C93" s="356"/>
      <c r="D93" s="358"/>
      <c r="E93" s="356"/>
      <c r="F93" s="354"/>
      <c r="G93" s="354"/>
      <c r="H93" s="354"/>
      <c r="I93" s="358"/>
      <c r="J93" s="359"/>
      <c r="K93" s="358"/>
      <c r="L93" s="360"/>
      <c r="M93" s="358"/>
      <c r="N93" s="360"/>
    </row>
  </sheetData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C261"/>
  <sheetViews>
    <sheetView workbookViewId="0"/>
  </sheetViews>
  <sheetFormatPr defaultRowHeight="12.75" x14ac:dyDescent="0.2"/>
  <cols>
    <col min="1" max="1" width="2.5703125" customWidth="1"/>
    <col min="3" max="12" width="11.28515625" customWidth="1"/>
    <col min="13" max="13" width="3.5703125" customWidth="1"/>
    <col min="14" max="16" width="7" customWidth="1"/>
    <col min="17" max="17" width="2.7109375" customWidth="1"/>
    <col min="19" max="22" width="6" customWidth="1"/>
    <col min="23" max="23" width="2.7109375" customWidth="1"/>
    <col min="25" max="25" width="3.28515625" bestFit="1" customWidth="1"/>
    <col min="26" max="26" width="2.7109375" customWidth="1"/>
    <col min="27" max="27" width="5.5703125" bestFit="1" customWidth="1"/>
    <col min="28" max="28" width="2.7109375" customWidth="1"/>
  </cols>
  <sheetData>
    <row r="1" spans="1:28" s="361" customFormat="1" ht="11.25" x14ac:dyDescent="0.2">
      <c r="B1" s="362"/>
      <c r="C1" s="363" t="s">
        <v>706</v>
      </c>
      <c r="D1" s="364" t="s">
        <v>377</v>
      </c>
    </row>
    <row r="2" spans="1:28" s="361" customFormat="1" ht="11.25" x14ac:dyDescent="0.2">
      <c r="B2" s="362"/>
      <c r="X2" s="361" t="s">
        <v>1756</v>
      </c>
    </row>
    <row r="3" spans="1:28" s="361" customFormat="1" ht="11.25" x14ac:dyDescent="0.2">
      <c r="A3" s="365"/>
      <c r="B3" s="366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</row>
    <row r="4" spans="1:28" s="362" customFormat="1" ht="11.25" x14ac:dyDescent="0.2">
      <c r="A4" s="366"/>
      <c r="B4" s="362" t="s">
        <v>354</v>
      </c>
      <c r="E4" s="362">
        <v>3</v>
      </c>
      <c r="F4" s="362">
        <v>4</v>
      </c>
      <c r="G4" s="362">
        <v>5</v>
      </c>
      <c r="H4" s="362">
        <v>6</v>
      </c>
      <c r="I4" s="362">
        <v>7</v>
      </c>
      <c r="J4" s="362">
        <v>8</v>
      </c>
      <c r="K4" s="362">
        <v>9</v>
      </c>
      <c r="L4" s="362">
        <v>10</v>
      </c>
      <c r="N4" s="362" t="s">
        <v>724</v>
      </c>
      <c r="O4" s="362" t="s">
        <v>1033</v>
      </c>
      <c r="P4" s="362" t="s">
        <v>1757</v>
      </c>
      <c r="Q4" s="366"/>
      <c r="S4" s="362" t="s">
        <v>724</v>
      </c>
      <c r="T4" s="362" t="s">
        <v>1033</v>
      </c>
      <c r="U4" s="362" t="s">
        <v>1757</v>
      </c>
      <c r="V4" s="362" t="s">
        <v>1758</v>
      </c>
      <c r="W4" s="366"/>
      <c r="X4" s="361" t="s">
        <v>1759</v>
      </c>
      <c r="Y4" s="362">
        <v>1</v>
      </c>
      <c r="Z4" s="366"/>
      <c r="AB4" s="366"/>
    </row>
    <row r="5" spans="1:28" s="361" customFormat="1" ht="11.25" x14ac:dyDescent="0.2">
      <c r="A5" s="365"/>
      <c r="B5" s="362" t="s">
        <v>1760</v>
      </c>
      <c r="C5" s="362"/>
      <c r="D5" s="362"/>
      <c r="N5" s="362"/>
      <c r="O5" s="362"/>
      <c r="P5" s="362"/>
      <c r="Q5" s="366"/>
      <c r="R5" s="362">
        <v>1</v>
      </c>
      <c r="S5" s="362">
        <v>29</v>
      </c>
      <c r="T5" s="362">
        <v>31</v>
      </c>
      <c r="U5" s="367">
        <f>S5/T5</f>
        <v>0.93548387096774188</v>
      </c>
      <c r="V5" s="362">
        <v>4</v>
      </c>
      <c r="W5" s="365"/>
      <c r="X5" s="361" t="s">
        <v>1761</v>
      </c>
      <c r="Y5" s="362">
        <v>2</v>
      </c>
      <c r="Z5" s="365"/>
      <c r="AA5" s="362"/>
      <c r="AB5" s="365"/>
    </row>
    <row r="6" spans="1:28" s="361" customFormat="1" ht="11.25" x14ac:dyDescent="0.2">
      <c r="A6" s="365"/>
      <c r="B6" s="362">
        <v>1</v>
      </c>
      <c r="C6" s="362"/>
      <c r="D6" s="362"/>
      <c r="E6" s="368" t="s">
        <v>364</v>
      </c>
      <c r="F6" s="369" t="s">
        <v>370</v>
      </c>
      <c r="G6" s="368" t="s">
        <v>366</v>
      </c>
      <c r="H6" s="368" t="s">
        <v>390</v>
      </c>
      <c r="I6" s="368" t="s">
        <v>366</v>
      </c>
      <c r="J6" s="368" t="s">
        <v>366</v>
      </c>
      <c r="K6" s="369" t="s">
        <v>360</v>
      </c>
      <c r="L6" s="369" t="s">
        <v>378</v>
      </c>
      <c r="N6" s="362">
        <v>8</v>
      </c>
      <c r="O6" s="362">
        <v>8</v>
      </c>
      <c r="P6" s="367">
        <f t="shared" ref="P6:P11" si="0">N6/O6</f>
        <v>1</v>
      </c>
      <c r="Q6" s="370"/>
      <c r="R6" s="362">
        <v>2</v>
      </c>
      <c r="S6" s="362">
        <v>28</v>
      </c>
      <c r="T6" s="362">
        <v>31</v>
      </c>
      <c r="U6" s="367">
        <f t="shared" ref="U6:U12" si="1">S6/T6</f>
        <v>0.90322580645161288</v>
      </c>
      <c r="V6" s="362">
        <v>9</v>
      </c>
      <c r="W6" s="365"/>
      <c r="X6" s="361" t="s">
        <v>389</v>
      </c>
      <c r="Y6" s="362">
        <v>2</v>
      </c>
      <c r="Z6" s="365"/>
      <c r="AB6" s="365"/>
    </row>
    <row r="7" spans="1:28" s="361" customFormat="1" ht="11.25" x14ac:dyDescent="0.2">
      <c r="A7" s="365"/>
      <c r="B7" s="362">
        <v>2</v>
      </c>
      <c r="C7" s="362"/>
      <c r="D7" s="362"/>
      <c r="E7" s="368" t="s">
        <v>360</v>
      </c>
      <c r="F7" s="368" t="s">
        <v>406</v>
      </c>
      <c r="G7" s="368" t="s">
        <v>404</v>
      </c>
      <c r="H7" s="369" t="s">
        <v>370</v>
      </c>
      <c r="I7" s="368" t="s">
        <v>390</v>
      </c>
      <c r="J7" s="368" t="s">
        <v>378</v>
      </c>
      <c r="K7" s="361" t="s">
        <v>373</v>
      </c>
      <c r="L7" s="368" t="s">
        <v>373</v>
      </c>
      <c r="N7" s="362">
        <v>7</v>
      </c>
      <c r="O7" s="362">
        <v>8</v>
      </c>
      <c r="P7" s="367">
        <f t="shared" si="0"/>
        <v>0.875</v>
      </c>
      <c r="Q7" s="370"/>
      <c r="R7" s="362">
        <v>3</v>
      </c>
      <c r="S7" s="362">
        <v>25</v>
      </c>
      <c r="T7" s="362">
        <v>32</v>
      </c>
      <c r="U7" s="367">
        <f t="shared" si="1"/>
        <v>0.78125</v>
      </c>
      <c r="V7" s="362">
        <v>6</v>
      </c>
      <c r="W7" s="365"/>
      <c r="X7" s="361" t="s">
        <v>373</v>
      </c>
      <c r="Y7" s="362">
        <v>2</v>
      </c>
      <c r="Z7" s="365"/>
      <c r="AB7" s="365"/>
    </row>
    <row r="8" spans="1:28" s="361" customFormat="1" ht="11.25" x14ac:dyDescent="0.2">
      <c r="A8" s="365"/>
      <c r="B8" s="362">
        <v>3</v>
      </c>
      <c r="C8" s="362"/>
      <c r="D8" s="362"/>
      <c r="E8" s="368" t="s">
        <v>370</v>
      </c>
      <c r="F8" s="368" t="s">
        <v>366</v>
      </c>
      <c r="G8" s="368" t="s">
        <v>389</v>
      </c>
      <c r="H8" s="368" t="s">
        <v>366</v>
      </c>
      <c r="I8" s="361" t="s">
        <v>373</v>
      </c>
      <c r="J8" s="369" t="s">
        <v>368</v>
      </c>
      <c r="K8" s="361" t="s">
        <v>378</v>
      </c>
      <c r="L8" s="368" t="s">
        <v>1762</v>
      </c>
      <c r="N8" s="362">
        <v>6</v>
      </c>
      <c r="O8" s="362">
        <v>8</v>
      </c>
      <c r="P8" s="367">
        <f t="shared" si="0"/>
        <v>0.75</v>
      </c>
      <c r="Q8" s="370"/>
      <c r="R8" s="362">
        <v>4</v>
      </c>
      <c r="S8" s="362">
        <v>23</v>
      </c>
      <c r="T8" s="362">
        <v>30</v>
      </c>
      <c r="U8" s="367">
        <f t="shared" si="1"/>
        <v>0.76666666666666672</v>
      </c>
      <c r="V8" s="362">
        <v>4</v>
      </c>
      <c r="W8" s="365"/>
      <c r="X8" s="361" t="s">
        <v>390</v>
      </c>
      <c r="Y8" s="362">
        <v>4</v>
      </c>
      <c r="Z8" s="365"/>
      <c r="AB8" s="365"/>
    </row>
    <row r="9" spans="1:28" s="361" customFormat="1" ht="11.25" x14ac:dyDescent="0.2">
      <c r="A9" s="365"/>
      <c r="B9" s="362">
        <v>4</v>
      </c>
      <c r="C9" s="362"/>
      <c r="D9" s="362"/>
      <c r="E9" s="369" t="s">
        <v>367</v>
      </c>
      <c r="F9" s="368" t="s">
        <v>404</v>
      </c>
      <c r="G9" s="361" t="s">
        <v>367</v>
      </c>
      <c r="H9" s="361" t="s">
        <v>367</v>
      </c>
      <c r="I9" s="369" t="s">
        <v>376</v>
      </c>
      <c r="J9" s="368" t="s">
        <v>370</v>
      </c>
      <c r="K9" s="368" t="s">
        <v>376</v>
      </c>
      <c r="L9" s="368" t="s">
        <v>403</v>
      </c>
      <c r="N9" s="362">
        <v>6</v>
      </c>
      <c r="O9" s="362">
        <v>8</v>
      </c>
      <c r="P9" s="367">
        <f t="shared" si="0"/>
        <v>0.75</v>
      </c>
      <c r="Q9" s="370"/>
      <c r="R9" s="362">
        <v>5</v>
      </c>
      <c r="S9" s="362">
        <v>21</v>
      </c>
      <c r="T9" s="362">
        <v>32</v>
      </c>
      <c r="U9" s="367">
        <f t="shared" si="1"/>
        <v>0.65625</v>
      </c>
      <c r="V9" s="362">
        <v>1</v>
      </c>
      <c r="W9" s="365"/>
      <c r="X9" s="361" t="s">
        <v>378</v>
      </c>
      <c r="Y9" s="362">
        <v>3</v>
      </c>
      <c r="Z9" s="365"/>
      <c r="AB9" s="365"/>
    </row>
    <row r="10" spans="1:28" s="361" customFormat="1" ht="11.25" x14ac:dyDescent="0.2">
      <c r="A10" s="365"/>
      <c r="B10" s="362">
        <v>5</v>
      </c>
      <c r="C10" s="362"/>
      <c r="D10" s="362"/>
      <c r="E10" s="368" t="s">
        <v>366</v>
      </c>
      <c r="F10" s="368" t="s">
        <v>389</v>
      </c>
      <c r="G10" s="368" t="s">
        <v>370</v>
      </c>
      <c r="H10" s="361" t="s">
        <v>389</v>
      </c>
      <c r="I10" s="368" t="s">
        <v>368</v>
      </c>
      <c r="J10" s="361" t="s">
        <v>390</v>
      </c>
      <c r="K10" s="368" t="s">
        <v>385</v>
      </c>
      <c r="L10" s="368" t="s">
        <v>390</v>
      </c>
      <c r="N10" s="362">
        <v>6</v>
      </c>
      <c r="O10" s="362">
        <v>8</v>
      </c>
      <c r="P10" s="367">
        <f t="shared" si="0"/>
        <v>0.75</v>
      </c>
      <c r="Q10" s="370"/>
      <c r="R10" s="362">
        <v>6</v>
      </c>
      <c r="S10" s="362">
        <v>18</v>
      </c>
      <c r="T10" s="362">
        <v>30</v>
      </c>
      <c r="U10" s="367">
        <f t="shared" si="1"/>
        <v>0.6</v>
      </c>
      <c r="V10" s="362">
        <v>2</v>
      </c>
      <c r="W10" s="365"/>
      <c r="X10" s="361" t="s">
        <v>387</v>
      </c>
      <c r="Y10" s="362">
        <v>4</v>
      </c>
      <c r="Z10" s="365"/>
      <c r="AB10" s="365"/>
    </row>
    <row r="11" spans="1:28" s="361" customFormat="1" ht="11.25" x14ac:dyDescent="0.2">
      <c r="A11" s="365"/>
      <c r="B11" s="362">
        <v>6</v>
      </c>
      <c r="C11" s="362"/>
      <c r="D11" s="362"/>
      <c r="E11" s="361" t="s">
        <v>401</v>
      </c>
      <c r="F11" s="368" t="s">
        <v>367</v>
      </c>
      <c r="G11" s="368" t="s">
        <v>378</v>
      </c>
      <c r="H11" s="368" t="s">
        <v>404</v>
      </c>
      <c r="I11" s="368" t="s">
        <v>367</v>
      </c>
      <c r="J11" s="361" t="s">
        <v>389</v>
      </c>
      <c r="K11" s="368" t="s">
        <v>404</v>
      </c>
      <c r="L11" s="368" t="s">
        <v>360</v>
      </c>
      <c r="N11" s="362">
        <v>6</v>
      </c>
      <c r="O11" s="362">
        <v>8</v>
      </c>
      <c r="P11" s="367">
        <f t="shared" si="0"/>
        <v>0.75</v>
      </c>
      <c r="Q11" s="370"/>
      <c r="R11" s="367"/>
      <c r="S11" s="362"/>
      <c r="T11" s="362"/>
      <c r="U11" s="367"/>
      <c r="V11" s="367"/>
      <c r="W11" s="365"/>
      <c r="X11" s="361" t="s">
        <v>397</v>
      </c>
      <c r="Y11" s="362">
        <v>6</v>
      </c>
      <c r="Z11" s="365"/>
      <c r="AB11" s="365"/>
    </row>
    <row r="12" spans="1:28" s="361" customFormat="1" ht="11.25" x14ac:dyDescent="0.2">
      <c r="A12" s="365"/>
      <c r="B12" s="366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S12" s="362">
        <f>SUM(S5:S11)</f>
        <v>144</v>
      </c>
      <c r="T12" s="362">
        <f>SUM(T5:T11)</f>
        <v>186</v>
      </c>
      <c r="U12" s="367">
        <f t="shared" si="1"/>
        <v>0.77419354838709675</v>
      </c>
      <c r="V12" s="362">
        <f>SUM(V5:V10)</f>
        <v>26</v>
      </c>
      <c r="W12" s="365"/>
      <c r="X12" s="361" t="s">
        <v>372</v>
      </c>
      <c r="Y12" s="362">
        <v>2</v>
      </c>
      <c r="Z12" s="365"/>
      <c r="AA12" s="362"/>
      <c r="AB12" s="365"/>
    </row>
    <row r="13" spans="1:28" s="361" customFormat="1" ht="11.25" x14ac:dyDescent="0.2">
      <c r="A13" s="365"/>
      <c r="B13" s="362" t="s">
        <v>354</v>
      </c>
      <c r="C13" s="362">
        <v>11</v>
      </c>
      <c r="D13" s="362">
        <v>12</v>
      </c>
      <c r="E13" s="362">
        <v>13</v>
      </c>
      <c r="F13" s="362">
        <v>14</v>
      </c>
      <c r="G13" s="362">
        <v>15</v>
      </c>
      <c r="H13" s="362">
        <v>16</v>
      </c>
      <c r="I13" s="362">
        <v>17</v>
      </c>
      <c r="J13" s="362">
        <v>18</v>
      </c>
      <c r="K13" s="362">
        <v>19</v>
      </c>
      <c r="L13" s="362">
        <v>20</v>
      </c>
      <c r="M13" s="362"/>
      <c r="N13" s="362" t="s">
        <v>724</v>
      </c>
      <c r="O13" s="362" t="s">
        <v>1033</v>
      </c>
      <c r="P13" s="362" t="s">
        <v>1757</v>
      </c>
      <c r="Q13" s="366"/>
      <c r="R13" s="366"/>
      <c r="S13" s="366"/>
      <c r="T13" s="366"/>
      <c r="U13" s="366"/>
      <c r="V13" s="366"/>
      <c r="W13" s="365"/>
      <c r="X13" s="361" t="s">
        <v>382</v>
      </c>
      <c r="Y13" s="362">
        <v>3</v>
      </c>
      <c r="Z13" s="365"/>
      <c r="AB13" s="365"/>
    </row>
    <row r="14" spans="1:28" s="361" customFormat="1" ht="11.25" x14ac:dyDescent="0.2">
      <c r="A14" s="365"/>
      <c r="B14" s="362" t="s">
        <v>1760</v>
      </c>
      <c r="N14" s="362"/>
      <c r="O14" s="362"/>
      <c r="P14" s="362"/>
      <c r="Q14" s="366"/>
      <c r="R14" s="362"/>
      <c r="S14" s="362"/>
      <c r="T14" s="362"/>
      <c r="U14" s="362"/>
      <c r="V14" s="362"/>
      <c r="W14" s="365"/>
      <c r="X14" s="361" t="s">
        <v>360</v>
      </c>
      <c r="Y14" s="362">
        <v>3</v>
      </c>
      <c r="Z14" s="365"/>
      <c r="AA14" s="365"/>
      <c r="AB14" s="365"/>
    </row>
    <row r="15" spans="1:28" s="361" customFormat="1" ht="11.25" x14ac:dyDescent="0.2">
      <c r="A15" s="365"/>
      <c r="B15" s="362">
        <v>1</v>
      </c>
      <c r="C15" s="368" t="s">
        <v>368</v>
      </c>
      <c r="D15" s="368" t="s">
        <v>397</v>
      </c>
      <c r="E15" s="368" t="s">
        <v>368</v>
      </c>
      <c r="F15" s="368" t="s">
        <v>397</v>
      </c>
      <c r="G15" s="368" t="s">
        <v>372</v>
      </c>
      <c r="H15" s="361" t="s">
        <v>397</v>
      </c>
      <c r="I15" s="361" t="s">
        <v>397</v>
      </c>
      <c r="J15" s="368" t="s">
        <v>385</v>
      </c>
      <c r="K15" s="368" t="s">
        <v>397</v>
      </c>
      <c r="L15" s="368" t="s">
        <v>380</v>
      </c>
      <c r="M15" s="368"/>
      <c r="N15" s="362">
        <v>8</v>
      </c>
      <c r="O15" s="362">
        <v>10</v>
      </c>
      <c r="P15" s="367">
        <f t="shared" ref="P15:P20" si="2">N15/O15</f>
        <v>0.8</v>
      </c>
      <c r="Q15" s="370"/>
      <c r="R15" s="367"/>
      <c r="S15" s="362"/>
      <c r="T15" s="362"/>
      <c r="U15" s="362"/>
      <c r="V15" s="362"/>
      <c r="W15" s="365"/>
      <c r="X15" s="361" t="s">
        <v>392</v>
      </c>
      <c r="Y15" s="362">
        <v>3</v>
      </c>
      <c r="Z15" s="365"/>
    </row>
    <row r="16" spans="1:28" s="361" customFormat="1" ht="11.25" x14ac:dyDescent="0.2">
      <c r="A16" s="365"/>
      <c r="B16" s="362">
        <v>2</v>
      </c>
      <c r="C16" s="368" t="s">
        <v>366</v>
      </c>
      <c r="D16" s="368" t="s">
        <v>372</v>
      </c>
      <c r="E16" s="369" t="s">
        <v>380</v>
      </c>
      <c r="F16" s="369" t="s">
        <v>385</v>
      </c>
      <c r="G16" s="369" t="s">
        <v>387</v>
      </c>
      <c r="H16" s="369" t="s">
        <v>385</v>
      </c>
      <c r="I16" s="368" t="s">
        <v>360</v>
      </c>
      <c r="J16" s="369" t="s">
        <v>387</v>
      </c>
      <c r="K16" s="368" t="s">
        <v>390</v>
      </c>
      <c r="L16" s="368" t="s">
        <v>392</v>
      </c>
      <c r="M16" s="368"/>
      <c r="N16" s="362">
        <v>10</v>
      </c>
      <c r="O16" s="362">
        <v>10</v>
      </c>
      <c r="P16" s="367">
        <f t="shared" si="2"/>
        <v>1</v>
      </c>
      <c r="Q16" s="370"/>
      <c r="R16" s="367"/>
      <c r="S16" s="362"/>
      <c r="T16" s="362"/>
      <c r="U16" s="362"/>
      <c r="V16" s="362"/>
      <c r="W16" s="365"/>
      <c r="X16" s="361" t="s">
        <v>370</v>
      </c>
      <c r="Y16" s="362">
        <v>3</v>
      </c>
      <c r="Z16" s="365"/>
    </row>
    <row r="17" spans="1:26" s="361" customFormat="1" ht="11.25" x14ac:dyDescent="0.2">
      <c r="A17" s="365"/>
      <c r="B17" s="362">
        <v>3</v>
      </c>
      <c r="C17" s="368" t="s">
        <v>385</v>
      </c>
      <c r="D17" s="368" t="s">
        <v>367</v>
      </c>
      <c r="E17" s="368" t="s">
        <v>387</v>
      </c>
      <c r="F17" s="368" t="s">
        <v>390</v>
      </c>
      <c r="G17" s="368" t="s">
        <v>390</v>
      </c>
      <c r="H17" s="368" t="s">
        <v>380</v>
      </c>
      <c r="I17" s="368" t="s">
        <v>392</v>
      </c>
      <c r="J17" s="368" t="s">
        <v>360</v>
      </c>
      <c r="K17" s="368" t="s">
        <v>380</v>
      </c>
      <c r="L17" s="368" t="s">
        <v>363</v>
      </c>
      <c r="M17" s="368"/>
      <c r="N17" s="362">
        <v>10</v>
      </c>
      <c r="O17" s="362">
        <v>10</v>
      </c>
      <c r="P17" s="367">
        <f t="shared" si="2"/>
        <v>1</v>
      </c>
      <c r="Q17" s="370"/>
      <c r="R17" s="367"/>
      <c r="S17" s="362"/>
      <c r="T17" s="362"/>
      <c r="U17" s="362"/>
      <c r="V17" s="362"/>
      <c r="W17" s="365"/>
      <c r="X17" s="361" t="s">
        <v>363</v>
      </c>
      <c r="Y17" s="362">
        <v>2</v>
      </c>
      <c r="Z17" s="365"/>
    </row>
    <row r="18" spans="1:26" s="361" customFormat="1" ht="11.25" x14ac:dyDescent="0.2">
      <c r="A18" s="365"/>
      <c r="B18" s="362">
        <v>4</v>
      </c>
      <c r="C18" s="369" t="s">
        <v>378</v>
      </c>
      <c r="D18" s="368" t="s">
        <v>368</v>
      </c>
      <c r="E18" s="361" t="s">
        <v>397</v>
      </c>
      <c r="F18" s="361" t="s">
        <v>372</v>
      </c>
      <c r="G18" s="368" t="s">
        <v>367</v>
      </c>
      <c r="H18" s="368" t="s">
        <v>387</v>
      </c>
      <c r="I18" s="368" t="s">
        <v>387</v>
      </c>
      <c r="J18" s="368" t="s">
        <v>390</v>
      </c>
      <c r="K18" s="368" t="s">
        <v>385</v>
      </c>
      <c r="L18" s="368" t="s">
        <v>387</v>
      </c>
      <c r="M18" s="368"/>
      <c r="N18" s="362">
        <v>8</v>
      </c>
      <c r="O18" s="362">
        <v>10</v>
      </c>
      <c r="P18" s="367">
        <f t="shared" si="2"/>
        <v>0.8</v>
      </c>
      <c r="Q18" s="370"/>
      <c r="R18" s="367"/>
      <c r="S18" s="362"/>
      <c r="T18" s="362"/>
      <c r="U18" s="362"/>
      <c r="V18" s="362"/>
      <c r="W18" s="365"/>
      <c r="X18" s="361" t="s">
        <v>658</v>
      </c>
      <c r="Y18" s="362">
        <v>2</v>
      </c>
      <c r="Z18" s="365"/>
    </row>
    <row r="19" spans="1:26" s="361" customFormat="1" ht="11.25" x14ac:dyDescent="0.2">
      <c r="A19" s="365"/>
      <c r="B19" s="362">
        <v>5</v>
      </c>
      <c r="C19" s="361" t="s">
        <v>387</v>
      </c>
      <c r="D19" s="361" t="s">
        <v>387</v>
      </c>
      <c r="E19" s="368" t="s">
        <v>404</v>
      </c>
      <c r="F19" s="368" t="s">
        <v>360</v>
      </c>
      <c r="G19" s="368" t="s">
        <v>397</v>
      </c>
      <c r="H19" s="361" t="s">
        <v>382</v>
      </c>
      <c r="I19" s="368" t="s">
        <v>382</v>
      </c>
      <c r="J19" s="368" t="s">
        <v>380</v>
      </c>
      <c r="K19" s="361" t="s">
        <v>387</v>
      </c>
      <c r="L19" s="369" t="s">
        <v>382</v>
      </c>
      <c r="M19" s="368"/>
      <c r="N19" s="362">
        <v>6</v>
      </c>
      <c r="O19" s="362">
        <v>10</v>
      </c>
      <c r="P19" s="367">
        <f t="shared" si="2"/>
        <v>0.6</v>
      </c>
      <c r="Q19" s="370"/>
      <c r="R19" s="367"/>
      <c r="S19" s="362"/>
      <c r="T19" s="362"/>
      <c r="U19" s="362"/>
      <c r="V19" s="362"/>
      <c r="W19" s="365"/>
      <c r="Y19" s="362"/>
      <c r="Z19" s="365"/>
    </row>
    <row r="20" spans="1:26" s="361" customFormat="1" ht="11.25" x14ac:dyDescent="0.2">
      <c r="A20" s="365"/>
      <c r="B20" s="362">
        <v>6</v>
      </c>
      <c r="C20" s="368" t="s">
        <v>372</v>
      </c>
      <c r="D20" s="361" t="s">
        <v>378</v>
      </c>
      <c r="E20" s="361" t="s">
        <v>390</v>
      </c>
      <c r="F20" s="368" t="s">
        <v>404</v>
      </c>
      <c r="G20" s="368" t="s">
        <v>380</v>
      </c>
      <c r="H20" s="361" t="s">
        <v>372</v>
      </c>
      <c r="I20" s="368" t="s">
        <v>385</v>
      </c>
      <c r="J20" s="361" t="s">
        <v>397</v>
      </c>
      <c r="K20" s="361" t="s">
        <v>382</v>
      </c>
      <c r="L20" s="361" t="s">
        <v>360</v>
      </c>
      <c r="N20" s="362">
        <v>4</v>
      </c>
      <c r="O20" s="362">
        <v>10</v>
      </c>
      <c r="P20" s="367">
        <f t="shared" si="2"/>
        <v>0.4</v>
      </c>
      <c r="Q20" s="370"/>
      <c r="R20" s="367"/>
      <c r="S20" s="362"/>
      <c r="T20" s="362"/>
      <c r="U20" s="362"/>
      <c r="V20" s="362"/>
      <c r="W20" s="365"/>
      <c r="Y20" s="362">
        <f>SUM(Y4:Y19)</f>
        <v>42</v>
      </c>
      <c r="Z20" s="365"/>
    </row>
    <row r="21" spans="1:26" s="361" customFormat="1" ht="11.25" x14ac:dyDescent="0.2">
      <c r="A21" s="365"/>
      <c r="B21" s="366"/>
      <c r="C21" s="365"/>
      <c r="D21" s="365"/>
      <c r="E21" s="365"/>
      <c r="F21" s="365"/>
      <c r="G21" s="365"/>
      <c r="H21" s="365"/>
      <c r="I21" s="365"/>
      <c r="J21" s="365"/>
      <c r="K21" s="366"/>
      <c r="L21" s="366"/>
      <c r="M21" s="366"/>
      <c r="N21" s="366"/>
      <c r="O21" s="365"/>
      <c r="P21" s="365"/>
      <c r="Q21" s="365"/>
      <c r="U21" s="362"/>
      <c r="V21" s="362"/>
      <c r="W21" s="365"/>
      <c r="X21" s="365"/>
      <c r="Y21" s="365"/>
      <c r="Z21" s="365"/>
    </row>
    <row r="22" spans="1:26" s="361" customFormat="1" ht="11.25" x14ac:dyDescent="0.2">
      <c r="A22" s="365"/>
      <c r="B22" s="362" t="s">
        <v>354</v>
      </c>
      <c r="C22" s="362">
        <v>21</v>
      </c>
      <c r="D22" s="362">
        <v>22</v>
      </c>
      <c r="E22" s="362">
        <v>23</v>
      </c>
      <c r="F22" s="362">
        <v>24</v>
      </c>
      <c r="G22" s="362">
        <v>25</v>
      </c>
      <c r="H22" s="362">
        <v>26</v>
      </c>
      <c r="I22" s="362">
        <v>27</v>
      </c>
      <c r="J22" s="362">
        <v>28</v>
      </c>
      <c r="K22" s="362">
        <v>29</v>
      </c>
      <c r="L22" s="362">
        <v>30</v>
      </c>
      <c r="M22" s="362"/>
      <c r="N22" s="362" t="s">
        <v>724</v>
      </c>
      <c r="O22" s="362" t="s">
        <v>1033</v>
      </c>
      <c r="P22" s="362" t="s">
        <v>1757</v>
      </c>
      <c r="Q22" s="366"/>
      <c r="R22" s="362"/>
      <c r="S22" s="362"/>
      <c r="T22" s="362"/>
      <c r="U22" s="362"/>
      <c r="V22" s="362"/>
      <c r="W22" s="361" t="s">
        <v>1763</v>
      </c>
      <c r="Y22" s="362"/>
    </row>
    <row r="23" spans="1:26" s="361" customFormat="1" ht="11.25" x14ac:dyDescent="0.2">
      <c r="A23" s="365"/>
      <c r="B23" s="362" t="s">
        <v>1760</v>
      </c>
      <c r="N23" s="362"/>
      <c r="O23" s="362"/>
      <c r="P23" s="362"/>
      <c r="Q23" s="366"/>
      <c r="R23" s="362"/>
      <c r="S23" s="362"/>
      <c r="T23" s="362"/>
      <c r="U23" s="362"/>
      <c r="V23" s="366"/>
      <c r="W23" s="365"/>
      <c r="X23" s="365"/>
      <c r="Y23" s="365"/>
      <c r="Z23" s="365"/>
    </row>
    <row r="24" spans="1:26" s="361" customFormat="1" ht="11.25" x14ac:dyDescent="0.2">
      <c r="A24" s="365"/>
      <c r="B24" s="362">
        <v>1</v>
      </c>
      <c r="C24" s="368" t="s">
        <v>385</v>
      </c>
      <c r="D24" s="369" t="s">
        <v>392</v>
      </c>
      <c r="E24" s="368" t="s">
        <v>378</v>
      </c>
      <c r="F24" s="368" t="s">
        <v>385</v>
      </c>
      <c r="G24" s="368" t="s">
        <v>407</v>
      </c>
      <c r="H24" s="368" t="s">
        <v>360</v>
      </c>
      <c r="I24" s="368" t="s">
        <v>363</v>
      </c>
      <c r="J24" s="368" t="s">
        <v>397</v>
      </c>
      <c r="K24" s="368" t="s">
        <v>390</v>
      </c>
      <c r="L24" s="368" t="s">
        <v>385</v>
      </c>
      <c r="N24" s="362">
        <v>10</v>
      </c>
      <c r="O24" s="362">
        <v>10</v>
      </c>
      <c r="P24" s="367">
        <f t="shared" ref="P24:P29" si="3">N24/O24</f>
        <v>1</v>
      </c>
      <c r="Q24" s="370"/>
      <c r="R24" s="367"/>
      <c r="S24" s="362"/>
      <c r="T24" s="362"/>
      <c r="U24" s="362"/>
      <c r="V24" s="366"/>
      <c r="W24" s="362">
        <v>5</v>
      </c>
      <c r="X24" s="362" t="s">
        <v>373</v>
      </c>
      <c r="Y24" s="362" t="s">
        <v>1764</v>
      </c>
      <c r="Z24" s="365"/>
    </row>
    <row r="25" spans="1:26" s="361" customFormat="1" ht="11.25" x14ac:dyDescent="0.2">
      <c r="A25" s="365"/>
      <c r="B25" s="362">
        <v>2</v>
      </c>
      <c r="C25" s="368" t="s">
        <v>387</v>
      </c>
      <c r="D25" s="368" t="s">
        <v>382</v>
      </c>
      <c r="E25" s="368" t="s">
        <v>382</v>
      </c>
      <c r="F25" s="368" t="s">
        <v>363</v>
      </c>
      <c r="G25" s="361" t="s">
        <v>392</v>
      </c>
      <c r="H25" s="369" t="s">
        <v>394</v>
      </c>
      <c r="I25" s="361" t="s">
        <v>397</v>
      </c>
      <c r="J25" s="368" t="s">
        <v>385</v>
      </c>
      <c r="K25" s="368" t="s">
        <v>393</v>
      </c>
      <c r="L25" s="369" t="s">
        <v>363</v>
      </c>
      <c r="N25" s="362">
        <v>8</v>
      </c>
      <c r="O25" s="362">
        <v>10</v>
      </c>
      <c r="P25" s="367">
        <f t="shared" si="3"/>
        <v>0.8</v>
      </c>
      <c r="Q25" s="370"/>
      <c r="R25" s="367"/>
      <c r="S25" s="362"/>
      <c r="T25" s="362"/>
      <c r="V25" s="365"/>
      <c r="W25" s="362">
        <v>12</v>
      </c>
      <c r="X25" s="362" t="s">
        <v>360</v>
      </c>
      <c r="Y25" s="362" t="s">
        <v>1764</v>
      </c>
      <c r="Z25" s="365"/>
    </row>
    <row r="26" spans="1:26" s="361" customFormat="1" ht="11.25" x14ac:dyDescent="0.2">
      <c r="A26" s="365"/>
      <c r="B26" s="362">
        <v>3</v>
      </c>
      <c r="C26" s="369" t="s">
        <v>360</v>
      </c>
      <c r="D26" s="361" t="s">
        <v>378</v>
      </c>
      <c r="E26" s="369" t="s">
        <v>385</v>
      </c>
      <c r="F26" s="368" t="s">
        <v>397</v>
      </c>
      <c r="G26" s="369" t="s">
        <v>393</v>
      </c>
      <c r="H26" s="361" t="s">
        <v>397</v>
      </c>
      <c r="I26" s="361" t="s">
        <v>392</v>
      </c>
      <c r="J26" s="369" t="s">
        <v>392</v>
      </c>
      <c r="K26" s="361" t="s">
        <v>363</v>
      </c>
      <c r="L26" s="368" t="s">
        <v>392</v>
      </c>
      <c r="N26" s="362">
        <v>6</v>
      </c>
      <c r="O26" s="362">
        <v>10</v>
      </c>
      <c r="P26" s="367">
        <f t="shared" si="3"/>
        <v>0.6</v>
      </c>
      <c r="Q26" s="370"/>
      <c r="R26" s="367"/>
      <c r="S26" s="362"/>
      <c r="T26" s="362"/>
      <c r="U26" s="362"/>
      <c r="V26" s="366"/>
      <c r="W26" s="362">
        <v>17</v>
      </c>
      <c r="X26" s="362" t="s">
        <v>390</v>
      </c>
      <c r="Y26" s="362" t="s">
        <v>1765</v>
      </c>
      <c r="Z26" s="365"/>
    </row>
    <row r="27" spans="1:26" s="361" customFormat="1" ht="11.25" x14ac:dyDescent="0.2">
      <c r="A27" s="365"/>
      <c r="B27" s="362">
        <v>4</v>
      </c>
      <c r="C27" s="361" t="s">
        <v>390</v>
      </c>
      <c r="D27" s="368" t="s">
        <v>363</v>
      </c>
      <c r="E27" s="368" t="s">
        <v>404</v>
      </c>
      <c r="F27" s="368" t="s">
        <v>394</v>
      </c>
      <c r="G27" s="368" t="s">
        <v>385</v>
      </c>
      <c r="H27" s="361" t="s">
        <v>390</v>
      </c>
      <c r="I27" s="368" t="s">
        <v>385</v>
      </c>
      <c r="J27" s="368" t="s">
        <v>390</v>
      </c>
      <c r="K27" s="369" t="s">
        <v>392</v>
      </c>
      <c r="L27" s="368" t="s">
        <v>382</v>
      </c>
      <c r="N27" s="362">
        <v>8</v>
      </c>
      <c r="O27" s="362">
        <v>10</v>
      </c>
      <c r="P27" s="367">
        <f t="shared" si="3"/>
        <v>0.8</v>
      </c>
      <c r="Q27" s="370"/>
      <c r="R27" s="367"/>
      <c r="S27" s="362"/>
      <c r="T27" s="362"/>
      <c r="U27" s="362"/>
      <c r="V27" s="366"/>
      <c r="W27" s="362">
        <v>19</v>
      </c>
      <c r="X27" s="362" t="s">
        <v>363</v>
      </c>
      <c r="Y27" s="362" t="s">
        <v>1764</v>
      </c>
      <c r="Z27" s="365"/>
    </row>
    <row r="28" spans="1:26" s="361" customFormat="1" ht="11.25" x14ac:dyDescent="0.2">
      <c r="A28" s="365"/>
      <c r="B28" s="362">
        <v>5</v>
      </c>
      <c r="C28" s="368" t="s">
        <v>397</v>
      </c>
      <c r="D28" s="368" t="s">
        <v>390</v>
      </c>
      <c r="E28" s="361" t="s">
        <v>360</v>
      </c>
      <c r="F28" s="361" t="s">
        <v>392</v>
      </c>
      <c r="G28" s="368" t="s">
        <v>363</v>
      </c>
      <c r="H28" s="361" t="s">
        <v>370</v>
      </c>
      <c r="I28" s="368" t="s">
        <v>714</v>
      </c>
      <c r="J28" s="368" t="s">
        <v>378</v>
      </c>
      <c r="K28" s="368" t="s">
        <v>387</v>
      </c>
      <c r="L28" s="368" t="s">
        <v>370</v>
      </c>
      <c r="N28" s="362">
        <v>7</v>
      </c>
      <c r="O28" s="362">
        <v>10</v>
      </c>
      <c r="P28" s="367">
        <f t="shared" si="3"/>
        <v>0.7</v>
      </c>
      <c r="Q28" s="370"/>
      <c r="R28" s="367"/>
      <c r="S28" s="362"/>
      <c r="T28" s="362"/>
      <c r="U28" s="362"/>
      <c r="V28" s="366"/>
      <c r="W28" s="362">
        <v>32</v>
      </c>
      <c r="X28" s="362" t="s">
        <v>382</v>
      </c>
      <c r="Y28" s="362" t="s">
        <v>1972</v>
      </c>
      <c r="Z28" s="365"/>
    </row>
    <row r="29" spans="1:26" s="361" customFormat="1" ht="11.25" x14ac:dyDescent="0.2">
      <c r="A29" s="365"/>
      <c r="B29" s="362">
        <v>6</v>
      </c>
      <c r="C29" s="361" t="s">
        <v>382</v>
      </c>
      <c r="D29" s="368" t="s">
        <v>387</v>
      </c>
      <c r="E29" s="368" t="s">
        <v>394</v>
      </c>
      <c r="F29" s="369" t="s">
        <v>360</v>
      </c>
      <c r="G29" s="368" t="s">
        <v>360</v>
      </c>
      <c r="H29" s="368" t="s">
        <v>407</v>
      </c>
      <c r="I29" s="369" t="s">
        <v>382</v>
      </c>
      <c r="J29" s="361" t="s">
        <v>360</v>
      </c>
      <c r="K29" s="368" t="s">
        <v>407</v>
      </c>
      <c r="L29" s="361" t="s">
        <v>387</v>
      </c>
      <c r="N29" s="362">
        <v>7</v>
      </c>
      <c r="O29" s="362">
        <v>10</v>
      </c>
      <c r="P29" s="367">
        <f t="shared" si="3"/>
        <v>0.7</v>
      </c>
      <c r="Q29" s="370"/>
      <c r="R29" s="367"/>
      <c r="S29" s="362"/>
      <c r="T29" s="362"/>
      <c r="U29" s="362"/>
      <c r="V29" s="366"/>
      <c r="W29" s="365"/>
      <c r="X29" s="365"/>
      <c r="Y29" s="365"/>
      <c r="Z29" s="365"/>
    </row>
    <row r="30" spans="1:26" s="361" customFormat="1" ht="11.25" x14ac:dyDescent="0.2">
      <c r="A30" s="365"/>
      <c r="B30" s="366"/>
      <c r="C30" s="365"/>
      <c r="D30" s="366"/>
      <c r="E30" s="365"/>
      <c r="F30" s="365"/>
      <c r="G30" s="365"/>
      <c r="H30" s="366"/>
      <c r="I30" s="365"/>
      <c r="J30" s="365"/>
      <c r="K30" s="365"/>
      <c r="L30" s="365"/>
      <c r="M30" s="365"/>
      <c r="N30" s="365"/>
      <c r="O30" s="365"/>
      <c r="P30" s="365"/>
      <c r="Q30" s="365"/>
      <c r="T30" s="362"/>
      <c r="U30" s="362"/>
      <c r="V30" s="362"/>
    </row>
    <row r="31" spans="1:26" s="361" customFormat="1" ht="11.25" x14ac:dyDescent="0.2">
      <c r="A31" s="365"/>
      <c r="B31" s="362" t="s">
        <v>354</v>
      </c>
      <c r="C31" s="362">
        <v>31</v>
      </c>
      <c r="D31" s="362">
        <v>32</v>
      </c>
      <c r="E31" s="362">
        <v>33</v>
      </c>
      <c r="F31" s="362">
        <v>34</v>
      </c>
      <c r="G31" s="362">
        <v>35</v>
      </c>
      <c r="H31" s="362">
        <v>36</v>
      </c>
      <c r="I31" s="362">
        <v>37</v>
      </c>
      <c r="J31" s="362">
        <v>38</v>
      </c>
      <c r="K31" s="362">
        <v>39</v>
      </c>
      <c r="L31" s="362">
        <v>40</v>
      </c>
      <c r="M31" s="362"/>
      <c r="N31" s="362" t="s">
        <v>724</v>
      </c>
      <c r="O31" s="362" t="s">
        <v>1033</v>
      </c>
      <c r="P31" s="362" t="s">
        <v>1757</v>
      </c>
      <c r="Q31" s="366"/>
      <c r="U31" s="362"/>
      <c r="V31" s="362"/>
    </row>
    <row r="32" spans="1:26" s="361" customFormat="1" ht="11.25" x14ac:dyDescent="0.2">
      <c r="A32" s="365"/>
      <c r="B32" s="362" t="s">
        <v>1760</v>
      </c>
      <c r="N32" s="362"/>
      <c r="O32" s="362"/>
      <c r="P32" s="362"/>
      <c r="Q32" s="366"/>
      <c r="U32" s="362"/>
      <c r="V32" s="362"/>
    </row>
    <row r="33" spans="1:22" s="361" customFormat="1" ht="11.25" x14ac:dyDescent="0.2">
      <c r="A33" s="365"/>
      <c r="B33" s="362">
        <v>1</v>
      </c>
      <c r="C33" s="368" t="s">
        <v>363</v>
      </c>
      <c r="D33" s="368" t="s">
        <v>385</v>
      </c>
      <c r="E33" s="368" t="s">
        <v>385</v>
      </c>
      <c r="F33" s="368"/>
      <c r="G33" s="368"/>
      <c r="H33" s="368"/>
      <c r="I33" s="368"/>
      <c r="J33" s="368"/>
      <c r="K33" s="368"/>
      <c r="L33" s="368"/>
      <c r="N33" s="362">
        <v>3</v>
      </c>
      <c r="O33" s="362">
        <v>3</v>
      </c>
      <c r="P33" s="367">
        <f t="shared" ref="P33:P38" si="4">N33/O33</f>
        <v>1</v>
      </c>
      <c r="Q33" s="370"/>
      <c r="U33" s="362"/>
      <c r="V33" s="362"/>
    </row>
    <row r="34" spans="1:22" s="361" customFormat="1" ht="11.25" x14ac:dyDescent="0.2">
      <c r="A34" s="365"/>
      <c r="B34" s="362">
        <v>2</v>
      </c>
      <c r="C34" s="368" t="s">
        <v>360</v>
      </c>
      <c r="D34" s="368" t="s">
        <v>392</v>
      </c>
      <c r="E34" s="369" t="s">
        <v>395</v>
      </c>
      <c r="F34" s="368"/>
      <c r="G34" s="368"/>
      <c r="H34" s="368"/>
      <c r="I34" s="368"/>
      <c r="J34" s="368"/>
      <c r="K34" s="368"/>
      <c r="L34" s="368"/>
      <c r="N34" s="362">
        <v>3</v>
      </c>
      <c r="O34" s="362">
        <v>3</v>
      </c>
      <c r="P34" s="367">
        <f t="shared" si="4"/>
        <v>1</v>
      </c>
      <c r="Q34" s="370"/>
      <c r="U34" s="362"/>
      <c r="V34" s="362"/>
    </row>
    <row r="35" spans="1:22" s="361" customFormat="1" ht="11.25" x14ac:dyDescent="0.2">
      <c r="A35" s="365"/>
      <c r="B35" s="362">
        <v>3</v>
      </c>
      <c r="C35" s="369" t="s">
        <v>395</v>
      </c>
      <c r="D35" s="368" t="s">
        <v>1934</v>
      </c>
      <c r="E35" s="416" t="s">
        <v>1997</v>
      </c>
      <c r="F35" s="368"/>
      <c r="G35" s="368"/>
      <c r="H35" s="368"/>
      <c r="I35" s="368"/>
      <c r="J35" s="368"/>
      <c r="K35" s="368"/>
      <c r="L35" s="368"/>
      <c r="N35" s="362">
        <v>3</v>
      </c>
      <c r="O35" s="362">
        <v>4</v>
      </c>
      <c r="P35" s="367">
        <f t="shared" si="4"/>
        <v>0.75</v>
      </c>
      <c r="Q35" s="370"/>
    </row>
    <row r="36" spans="1:22" s="361" customFormat="1" ht="11.25" x14ac:dyDescent="0.2">
      <c r="A36" s="365"/>
      <c r="B36" s="362">
        <v>4</v>
      </c>
      <c r="C36" s="368" t="s">
        <v>370</v>
      </c>
      <c r="D36" s="371" t="s">
        <v>363</v>
      </c>
      <c r="E36" s="368"/>
      <c r="F36" s="368"/>
      <c r="G36" s="368"/>
      <c r="H36" s="368"/>
      <c r="I36" s="368"/>
      <c r="J36" s="368"/>
      <c r="K36" s="368"/>
      <c r="L36" s="368"/>
      <c r="N36" s="362">
        <v>1</v>
      </c>
      <c r="O36" s="362">
        <v>2</v>
      </c>
      <c r="P36" s="367">
        <f t="shared" si="4"/>
        <v>0.5</v>
      </c>
      <c r="Q36" s="370"/>
    </row>
    <row r="37" spans="1:22" s="361" customFormat="1" ht="11.25" x14ac:dyDescent="0.2">
      <c r="A37" s="365"/>
      <c r="B37" s="362">
        <v>5</v>
      </c>
      <c r="C37" s="368" t="s">
        <v>407</v>
      </c>
      <c r="D37" s="415" t="s">
        <v>1996</v>
      </c>
      <c r="E37" s="368" t="s">
        <v>382</v>
      </c>
      <c r="F37" s="368"/>
      <c r="G37" s="368"/>
      <c r="H37" s="368"/>
      <c r="I37" s="368"/>
      <c r="J37" s="368"/>
      <c r="K37" s="368"/>
      <c r="L37" s="368"/>
      <c r="N37" s="362">
        <v>2</v>
      </c>
      <c r="O37" s="362">
        <v>4</v>
      </c>
      <c r="P37" s="367">
        <f t="shared" si="4"/>
        <v>0.5</v>
      </c>
      <c r="Q37" s="370"/>
    </row>
    <row r="38" spans="1:22" s="361" customFormat="1" ht="11.25" x14ac:dyDescent="0.2">
      <c r="A38" s="365"/>
      <c r="B38" s="362">
        <v>6</v>
      </c>
      <c r="C38" s="371" t="s">
        <v>658</v>
      </c>
      <c r="D38" s="371"/>
      <c r="E38" s="368" t="s">
        <v>390</v>
      </c>
      <c r="F38" s="368"/>
      <c r="G38" s="368"/>
      <c r="H38" s="368"/>
      <c r="I38" s="368"/>
      <c r="J38" s="368"/>
      <c r="K38" s="368"/>
      <c r="L38" s="368"/>
      <c r="N38" s="362">
        <v>1</v>
      </c>
      <c r="O38" s="362">
        <v>2</v>
      </c>
      <c r="P38" s="367">
        <f t="shared" si="4"/>
        <v>0.5</v>
      </c>
      <c r="Q38" s="370"/>
    </row>
    <row r="39" spans="1:22" s="361" customFormat="1" ht="11.25" x14ac:dyDescent="0.2">
      <c r="A39" s="365"/>
      <c r="B39" s="366"/>
      <c r="C39" s="365"/>
      <c r="D39" s="366"/>
      <c r="E39" s="365"/>
      <c r="F39" s="365"/>
      <c r="G39" s="365"/>
      <c r="H39" s="366"/>
      <c r="I39" s="365"/>
      <c r="J39" s="365"/>
      <c r="K39" s="365"/>
      <c r="L39" s="365"/>
      <c r="M39" s="365"/>
      <c r="N39" s="365"/>
      <c r="O39" s="365"/>
      <c r="P39" s="365"/>
      <c r="Q39" s="365"/>
    </row>
    <row r="40" spans="1:22" s="361" customFormat="1" ht="11.25" x14ac:dyDescent="0.2">
      <c r="B40" s="362"/>
    </row>
    <row r="41" spans="1:22" s="361" customFormat="1" ht="11.25" x14ac:dyDescent="0.2">
      <c r="B41" s="362"/>
      <c r="H41" s="362"/>
    </row>
    <row r="42" spans="1:22" s="361" customFormat="1" ht="11.25" x14ac:dyDescent="0.2">
      <c r="B42" s="362"/>
    </row>
    <row r="43" spans="1:22" s="361" customFormat="1" ht="11.25" x14ac:dyDescent="0.2">
      <c r="B43" s="362"/>
    </row>
    <row r="44" spans="1:22" s="361" customFormat="1" ht="11.25" x14ac:dyDescent="0.2">
      <c r="B44" s="362"/>
    </row>
    <row r="45" spans="1:22" s="361" customFormat="1" ht="11.25" customHeight="1" x14ac:dyDescent="0.2">
      <c r="B45" s="362"/>
    </row>
    <row r="46" spans="1:22" s="361" customFormat="1" ht="11.25" customHeight="1" x14ac:dyDescent="0.2">
      <c r="B46" s="362"/>
    </row>
    <row r="47" spans="1:22" s="361" customFormat="1" ht="11.25" customHeight="1" x14ac:dyDescent="0.2">
      <c r="B47" s="362"/>
    </row>
    <row r="48" spans="1:22" s="361" customFormat="1" ht="11.25" customHeight="1" x14ac:dyDescent="0.2">
      <c r="B48" s="362"/>
    </row>
    <row r="49" spans="2:2" s="361" customFormat="1" ht="11.25" customHeight="1" x14ac:dyDescent="0.2">
      <c r="B49" s="362"/>
    </row>
    <row r="50" spans="2:2" s="361" customFormat="1" ht="11.25" customHeight="1" x14ac:dyDescent="0.2">
      <c r="B50" s="362"/>
    </row>
    <row r="51" spans="2:2" s="361" customFormat="1" ht="11.25" customHeight="1" x14ac:dyDescent="0.2">
      <c r="B51" s="362"/>
    </row>
    <row r="52" spans="2:2" s="361" customFormat="1" ht="11.25" customHeight="1" x14ac:dyDescent="0.2">
      <c r="B52" s="362"/>
    </row>
    <row r="53" spans="2:2" s="361" customFormat="1" ht="11.25" customHeight="1" x14ac:dyDescent="0.2">
      <c r="B53" s="362"/>
    </row>
    <row r="54" spans="2:2" s="361" customFormat="1" ht="11.25" customHeight="1" x14ac:dyDescent="0.2">
      <c r="B54" s="362"/>
    </row>
    <row r="55" spans="2:2" s="361" customFormat="1" ht="11.25" customHeight="1" x14ac:dyDescent="0.2">
      <c r="B55" s="362"/>
    </row>
    <row r="56" spans="2:2" s="361" customFormat="1" ht="11.25" customHeight="1" x14ac:dyDescent="0.2">
      <c r="B56" s="362"/>
    </row>
    <row r="57" spans="2:2" s="361" customFormat="1" ht="11.25" customHeight="1" x14ac:dyDescent="0.2">
      <c r="B57" s="362"/>
    </row>
    <row r="58" spans="2:2" s="361" customFormat="1" ht="11.25" customHeight="1" x14ac:dyDescent="0.2">
      <c r="B58" s="362"/>
    </row>
    <row r="59" spans="2:2" s="361" customFormat="1" ht="11.25" customHeight="1" x14ac:dyDescent="0.2">
      <c r="B59" s="362"/>
    </row>
    <row r="60" spans="2:2" s="361" customFormat="1" ht="11.25" customHeight="1" x14ac:dyDescent="0.2">
      <c r="B60" s="362"/>
    </row>
    <row r="61" spans="2:2" s="361" customFormat="1" ht="11.25" customHeight="1" x14ac:dyDescent="0.2">
      <c r="B61" s="362"/>
    </row>
    <row r="62" spans="2:2" s="361" customFormat="1" ht="11.25" customHeight="1" x14ac:dyDescent="0.2">
      <c r="B62" s="362"/>
    </row>
    <row r="63" spans="2:2" s="361" customFormat="1" ht="11.25" customHeight="1" x14ac:dyDescent="0.2">
      <c r="B63" s="362"/>
    </row>
    <row r="64" spans="2:2" s="361" customFormat="1" ht="11.25" customHeight="1" x14ac:dyDescent="0.2">
      <c r="B64" s="362"/>
    </row>
    <row r="65" spans="2:2" s="361" customFormat="1" ht="11.25" customHeight="1" x14ac:dyDescent="0.2">
      <c r="B65" s="362"/>
    </row>
    <row r="66" spans="2:2" s="361" customFormat="1" ht="11.25" customHeight="1" x14ac:dyDescent="0.2">
      <c r="B66" s="362"/>
    </row>
    <row r="67" spans="2:2" s="361" customFormat="1" ht="11.25" customHeight="1" x14ac:dyDescent="0.2">
      <c r="B67" s="362"/>
    </row>
    <row r="68" spans="2:2" s="361" customFormat="1" ht="11.25" customHeight="1" x14ac:dyDescent="0.2">
      <c r="B68" s="362"/>
    </row>
    <row r="69" spans="2:2" s="361" customFormat="1" ht="11.25" customHeight="1" x14ac:dyDescent="0.2">
      <c r="B69" s="362"/>
    </row>
    <row r="70" spans="2:2" s="361" customFormat="1" ht="11.25" customHeight="1" x14ac:dyDescent="0.2">
      <c r="B70" s="362"/>
    </row>
    <row r="71" spans="2:2" s="361" customFormat="1" ht="11.25" customHeight="1" x14ac:dyDescent="0.2">
      <c r="B71" s="362"/>
    </row>
    <row r="72" spans="2:2" s="361" customFormat="1" ht="11.25" customHeight="1" x14ac:dyDescent="0.2">
      <c r="B72" s="362"/>
    </row>
    <row r="73" spans="2:2" s="361" customFormat="1" ht="11.25" customHeight="1" x14ac:dyDescent="0.2">
      <c r="B73" s="362"/>
    </row>
    <row r="74" spans="2:2" s="361" customFormat="1" ht="11.25" customHeight="1" x14ac:dyDescent="0.2">
      <c r="B74" s="362"/>
    </row>
    <row r="75" spans="2:2" s="361" customFormat="1" ht="11.25" customHeight="1" x14ac:dyDescent="0.2">
      <c r="B75" s="362"/>
    </row>
    <row r="76" spans="2:2" s="361" customFormat="1" ht="11.25" customHeight="1" x14ac:dyDescent="0.2">
      <c r="B76" s="362"/>
    </row>
    <row r="77" spans="2:2" s="361" customFormat="1" ht="11.25" customHeight="1" x14ac:dyDescent="0.2">
      <c r="B77" s="362"/>
    </row>
    <row r="78" spans="2:2" s="361" customFormat="1" ht="11.25" customHeight="1" x14ac:dyDescent="0.2">
      <c r="B78" s="362"/>
    </row>
    <row r="79" spans="2:2" s="361" customFormat="1" ht="11.25" customHeight="1" x14ac:dyDescent="0.2">
      <c r="B79" s="362"/>
    </row>
    <row r="80" spans="2:2" s="361" customFormat="1" ht="11.25" customHeight="1" x14ac:dyDescent="0.2">
      <c r="B80" s="362"/>
    </row>
    <row r="81" spans="2:2" s="361" customFormat="1" ht="11.25" customHeight="1" x14ac:dyDescent="0.2">
      <c r="B81" s="362"/>
    </row>
    <row r="82" spans="2:2" s="361" customFormat="1" ht="11.25" customHeight="1" x14ac:dyDescent="0.2">
      <c r="B82" s="362"/>
    </row>
    <row r="83" spans="2:2" s="361" customFormat="1" ht="11.25" customHeight="1" x14ac:dyDescent="0.2">
      <c r="B83" s="362"/>
    </row>
    <row r="84" spans="2:2" s="361" customFormat="1" ht="11.25" customHeight="1" x14ac:dyDescent="0.2">
      <c r="B84" s="362"/>
    </row>
    <row r="85" spans="2:2" s="361" customFormat="1" ht="11.25" customHeight="1" x14ac:dyDescent="0.2">
      <c r="B85" s="362"/>
    </row>
    <row r="86" spans="2:2" s="361" customFormat="1" ht="11.25" customHeight="1" x14ac:dyDescent="0.2">
      <c r="B86" s="362"/>
    </row>
    <row r="87" spans="2:2" s="361" customFormat="1" ht="11.25" customHeight="1" x14ac:dyDescent="0.2">
      <c r="B87" s="362"/>
    </row>
    <row r="88" spans="2:2" s="361" customFormat="1" ht="11.25" customHeight="1" x14ac:dyDescent="0.2">
      <c r="B88" s="362"/>
    </row>
    <row r="89" spans="2:2" s="361" customFormat="1" ht="11.25" customHeight="1" x14ac:dyDescent="0.2">
      <c r="B89" s="362"/>
    </row>
    <row r="90" spans="2:2" s="361" customFormat="1" ht="11.25" customHeight="1" x14ac:dyDescent="0.2">
      <c r="B90" s="362"/>
    </row>
    <row r="91" spans="2:2" s="361" customFormat="1" ht="11.25" customHeight="1" x14ac:dyDescent="0.2">
      <c r="B91" s="362"/>
    </row>
    <row r="92" spans="2:2" s="361" customFormat="1" ht="11.25" customHeight="1" x14ac:dyDescent="0.2">
      <c r="B92" s="362"/>
    </row>
    <row r="93" spans="2:2" s="361" customFormat="1" ht="11.25" customHeight="1" x14ac:dyDescent="0.2">
      <c r="B93" s="362"/>
    </row>
    <row r="94" spans="2:2" s="361" customFormat="1" ht="11.25" customHeight="1" x14ac:dyDescent="0.2">
      <c r="B94" s="362"/>
    </row>
    <row r="95" spans="2:2" s="361" customFormat="1" ht="11.25" customHeight="1" x14ac:dyDescent="0.2">
      <c r="B95" s="362"/>
    </row>
    <row r="96" spans="2:2" s="361" customFormat="1" ht="11.25" customHeight="1" x14ac:dyDescent="0.2">
      <c r="B96" s="362"/>
    </row>
    <row r="97" spans="2:2" s="361" customFormat="1" ht="11.25" customHeight="1" x14ac:dyDescent="0.2">
      <c r="B97" s="362"/>
    </row>
    <row r="98" spans="2:2" s="361" customFormat="1" ht="11.25" customHeight="1" x14ac:dyDescent="0.2">
      <c r="B98" s="362"/>
    </row>
    <row r="99" spans="2:2" s="361" customFormat="1" ht="11.25" customHeight="1" x14ac:dyDescent="0.2">
      <c r="B99" s="362"/>
    </row>
    <row r="100" spans="2:2" s="361" customFormat="1" ht="11.25" customHeight="1" x14ac:dyDescent="0.2">
      <c r="B100" s="362"/>
    </row>
    <row r="101" spans="2:2" s="361" customFormat="1" ht="11.25" customHeight="1" x14ac:dyDescent="0.2">
      <c r="B101" s="362"/>
    </row>
    <row r="102" spans="2:2" s="361" customFormat="1" ht="11.25" customHeight="1" x14ac:dyDescent="0.2">
      <c r="B102" s="362"/>
    </row>
    <row r="103" spans="2:2" s="361" customFormat="1" ht="11.25" customHeight="1" x14ac:dyDescent="0.2">
      <c r="B103" s="362"/>
    </row>
    <row r="104" spans="2:2" s="361" customFormat="1" ht="11.25" customHeight="1" x14ac:dyDescent="0.2">
      <c r="B104" s="362"/>
    </row>
    <row r="105" spans="2:2" s="361" customFormat="1" ht="11.25" customHeight="1" x14ac:dyDescent="0.2">
      <c r="B105" s="362"/>
    </row>
    <row r="106" spans="2:2" s="361" customFormat="1" ht="11.25" customHeight="1" x14ac:dyDescent="0.2">
      <c r="B106" s="362"/>
    </row>
    <row r="107" spans="2:2" s="361" customFormat="1" ht="11.25" customHeight="1" x14ac:dyDescent="0.2">
      <c r="B107" s="362"/>
    </row>
    <row r="108" spans="2:2" s="361" customFormat="1" ht="11.25" customHeight="1" x14ac:dyDescent="0.2">
      <c r="B108" s="362"/>
    </row>
    <row r="109" spans="2:2" s="361" customFormat="1" ht="11.25" customHeight="1" x14ac:dyDescent="0.2">
      <c r="B109" s="362"/>
    </row>
    <row r="110" spans="2:2" s="361" customFormat="1" ht="11.25" customHeight="1" x14ac:dyDescent="0.2">
      <c r="B110" s="362"/>
    </row>
    <row r="111" spans="2:2" s="361" customFormat="1" ht="11.25" customHeight="1" x14ac:dyDescent="0.2">
      <c r="B111" s="362"/>
    </row>
    <row r="112" spans="2:2" s="361" customFormat="1" ht="11.25" customHeight="1" x14ac:dyDescent="0.2">
      <c r="B112" s="362"/>
    </row>
    <row r="113" spans="2:2" s="361" customFormat="1" ht="11.25" customHeight="1" x14ac:dyDescent="0.2">
      <c r="B113" s="362"/>
    </row>
    <row r="114" spans="2:2" s="361" customFormat="1" ht="11.25" customHeight="1" x14ac:dyDescent="0.2">
      <c r="B114" s="362"/>
    </row>
    <row r="115" spans="2:2" s="361" customFormat="1" ht="11.25" customHeight="1" x14ac:dyDescent="0.2">
      <c r="B115" s="362"/>
    </row>
    <row r="116" spans="2:2" s="361" customFormat="1" ht="11.25" customHeight="1" x14ac:dyDescent="0.2">
      <c r="B116" s="362"/>
    </row>
    <row r="117" spans="2:2" s="361" customFormat="1" ht="11.25" customHeight="1" x14ac:dyDescent="0.2">
      <c r="B117" s="362"/>
    </row>
    <row r="118" spans="2:2" s="361" customFormat="1" ht="11.25" customHeight="1" x14ac:dyDescent="0.2">
      <c r="B118" s="362"/>
    </row>
    <row r="119" spans="2:2" s="361" customFormat="1" ht="11.25" customHeight="1" x14ac:dyDescent="0.2">
      <c r="B119" s="362"/>
    </row>
    <row r="120" spans="2:2" s="361" customFormat="1" ht="11.25" customHeight="1" x14ac:dyDescent="0.2">
      <c r="B120" s="362"/>
    </row>
    <row r="121" spans="2:2" s="361" customFormat="1" ht="11.25" customHeight="1" x14ac:dyDescent="0.2">
      <c r="B121" s="362"/>
    </row>
    <row r="122" spans="2:2" s="361" customFormat="1" ht="11.25" customHeight="1" x14ac:dyDescent="0.2">
      <c r="B122" s="362"/>
    </row>
    <row r="123" spans="2:2" s="361" customFormat="1" ht="11.25" customHeight="1" x14ac:dyDescent="0.2">
      <c r="B123" s="362"/>
    </row>
    <row r="124" spans="2:2" s="361" customFormat="1" ht="11.25" customHeight="1" x14ac:dyDescent="0.2">
      <c r="B124" s="362"/>
    </row>
    <row r="125" spans="2:2" s="361" customFormat="1" ht="11.25" customHeight="1" x14ac:dyDescent="0.2">
      <c r="B125" s="362"/>
    </row>
    <row r="126" spans="2:2" s="361" customFormat="1" ht="11.25" customHeight="1" x14ac:dyDescent="0.2">
      <c r="B126" s="362"/>
    </row>
    <row r="127" spans="2:2" s="361" customFormat="1" ht="11.25" customHeight="1" x14ac:dyDescent="0.2">
      <c r="B127" s="362"/>
    </row>
    <row r="128" spans="2:2" s="361" customFormat="1" ht="11.25" customHeight="1" x14ac:dyDescent="0.2">
      <c r="B128" s="362"/>
    </row>
    <row r="129" spans="2:2" s="361" customFormat="1" ht="11.25" customHeight="1" x14ac:dyDescent="0.2">
      <c r="B129" s="362"/>
    </row>
    <row r="130" spans="2:2" s="361" customFormat="1" ht="11.25" customHeight="1" x14ac:dyDescent="0.2">
      <c r="B130" s="362"/>
    </row>
    <row r="131" spans="2:2" s="361" customFormat="1" ht="11.25" customHeight="1" x14ac:dyDescent="0.2">
      <c r="B131" s="362"/>
    </row>
    <row r="132" spans="2:2" s="361" customFormat="1" ht="11.25" customHeight="1" x14ac:dyDescent="0.2">
      <c r="B132" s="362"/>
    </row>
    <row r="133" spans="2:2" s="361" customFormat="1" ht="11.25" customHeight="1" x14ac:dyDescent="0.2">
      <c r="B133" s="362"/>
    </row>
    <row r="134" spans="2:2" s="361" customFormat="1" ht="11.25" customHeight="1" x14ac:dyDescent="0.2">
      <c r="B134" s="362"/>
    </row>
    <row r="135" spans="2:2" s="361" customFormat="1" ht="11.25" customHeight="1" x14ac:dyDescent="0.2">
      <c r="B135" s="362"/>
    </row>
    <row r="136" spans="2:2" s="361" customFormat="1" ht="11.25" customHeight="1" x14ac:dyDescent="0.2">
      <c r="B136" s="362"/>
    </row>
    <row r="137" spans="2:2" s="361" customFormat="1" ht="11.25" customHeight="1" x14ac:dyDescent="0.2">
      <c r="B137" s="362"/>
    </row>
    <row r="138" spans="2:2" s="361" customFormat="1" ht="11.25" customHeight="1" x14ac:dyDescent="0.2">
      <c r="B138" s="362"/>
    </row>
    <row r="139" spans="2:2" s="361" customFormat="1" ht="11.25" customHeight="1" x14ac:dyDescent="0.2">
      <c r="B139" s="362"/>
    </row>
    <row r="140" spans="2:2" s="361" customFormat="1" ht="11.25" customHeight="1" x14ac:dyDescent="0.2">
      <c r="B140" s="362"/>
    </row>
    <row r="141" spans="2:2" s="361" customFormat="1" ht="11.25" customHeight="1" x14ac:dyDescent="0.2">
      <c r="B141" s="362"/>
    </row>
    <row r="142" spans="2:2" s="361" customFormat="1" ht="11.25" customHeight="1" x14ac:dyDescent="0.2">
      <c r="B142" s="362"/>
    </row>
    <row r="143" spans="2:2" s="361" customFormat="1" ht="11.25" customHeight="1" x14ac:dyDescent="0.2">
      <c r="B143" s="362"/>
    </row>
    <row r="144" spans="2:2" s="361" customFormat="1" ht="11.25" customHeight="1" x14ac:dyDescent="0.2">
      <c r="B144" s="362"/>
    </row>
    <row r="145" spans="2:2" s="361" customFormat="1" ht="11.25" customHeight="1" x14ac:dyDescent="0.2">
      <c r="B145" s="362"/>
    </row>
    <row r="146" spans="2:2" s="361" customFormat="1" ht="11.25" customHeight="1" x14ac:dyDescent="0.2">
      <c r="B146" s="362"/>
    </row>
    <row r="147" spans="2:2" s="361" customFormat="1" ht="11.25" customHeight="1" x14ac:dyDescent="0.2">
      <c r="B147" s="362"/>
    </row>
    <row r="148" spans="2:2" s="361" customFormat="1" ht="11.25" customHeight="1" x14ac:dyDescent="0.2">
      <c r="B148" s="362"/>
    </row>
    <row r="149" spans="2:2" s="361" customFormat="1" ht="11.25" customHeight="1" x14ac:dyDescent="0.2">
      <c r="B149" s="362"/>
    </row>
    <row r="150" spans="2:2" s="361" customFormat="1" ht="11.25" customHeight="1" x14ac:dyDescent="0.2">
      <c r="B150" s="362"/>
    </row>
    <row r="151" spans="2:2" s="361" customFormat="1" ht="11.25" customHeight="1" x14ac:dyDescent="0.2">
      <c r="B151" s="362"/>
    </row>
    <row r="152" spans="2:2" s="361" customFormat="1" ht="11.25" customHeight="1" x14ac:dyDescent="0.2">
      <c r="B152" s="362"/>
    </row>
    <row r="153" spans="2:2" s="361" customFormat="1" ht="11.25" customHeight="1" x14ac:dyDescent="0.2">
      <c r="B153" s="362"/>
    </row>
    <row r="154" spans="2:2" s="361" customFormat="1" ht="11.25" customHeight="1" x14ac:dyDescent="0.2">
      <c r="B154" s="362"/>
    </row>
    <row r="155" spans="2:2" s="361" customFormat="1" ht="11.25" customHeight="1" x14ac:dyDescent="0.2">
      <c r="B155" s="362"/>
    </row>
    <row r="156" spans="2:2" s="361" customFormat="1" ht="11.25" customHeight="1" x14ac:dyDescent="0.2">
      <c r="B156" s="362"/>
    </row>
    <row r="157" spans="2:2" s="361" customFormat="1" ht="11.25" customHeight="1" x14ac:dyDescent="0.2">
      <c r="B157" s="362"/>
    </row>
    <row r="158" spans="2:2" s="361" customFormat="1" ht="11.25" customHeight="1" x14ac:dyDescent="0.2">
      <c r="B158" s="362"/>
    </row>
    <row r="159" spans="2:2" s="361" customFormat="1" ht="11.25" customHeight="1" x14ac:dyDescent="0.2">
      <c r="B159" s="362"/>
    </row>
    <row r="160" spans="2:2" s="361" customFormat="1" ht="11.25" customHeight="1" x14ac:dyDescent="0.2">
      <c r="B160" s="362"/>
    </row>
    <row r="161" spans="2:2" s="361" customFormat="1" ht="11.25" customHeight="1" x14ac:dyDescent="0.2">
      <c r="B161" s="362"/>
    </row>
    <row r="162" spans="2:2" s="361" customFormat="1" ht="11.25" customHeight="1" x14ac:dyDescent="0.2">
      <c r="B162" s="362"/>
    </row>
    <row r="163" spans="2:2" s="361" customFormat="1" ht="11.25" customHeight="1" x14ac:dyDescent="0.2">
      <c r="B163" s="362"/>
    </row>
    <row r="164" spans="2:2" s="361" customFormat="1" ht="11.25" customHeight="1" x14ac:dyDescent="0.2">
      <c r="B164" s="362"/>
    </row>
    <row r="165" spans="2:2" s="361" customFormat="1" ht="11.25" customHeight="1" x14ac:dyDescent="0.2">
      <c r="B165" s="362"/>
    </row>
    <row r="166" spans="2:2" s="361" customFormat="1" ht="11.25" customHeight="1" x14ac:dyDescent="0.2">
      <c r="B166" s="362"/>
    </row>
    <row r="167" spans="2:2" s="361" customFormat="1" ht="11.25" customHeight="1" x14ac:dyDescent="0.2">
      <c r="B167" s="362"/>
    </row>
    <row r="168" spans="2:2" s="361" customFormat="1" ht="11.25" customHeight="1" x14ac:dyDescent="0.2">
      <c r="B168" s="362"/>
    </row>
    <row r="169" spans="2:2" s="361" customFormat="1" ht="11.25" customHeight="1" x14ac:dyDescent="0.2">
      <c r="B169" s="362"/>
    </row>
    <row r="170" spans="2:2" s="361" customFormat="1" ht="11.25" customHeight="1" x14ac:dyDescent="0.2">
      <c r="B170" s="362"/>
    </row>
    <row r="171" spans="2:2" s="361" customFormat="1" ht="11.25" customHeight="1" x14ac:dyDescent="0.2">
      <c r="B171" s="362"/>
    </row>
    <row r="172" spans="2:2" s="361" customFormat="1" ht="11.25" customHeight="1" x14ac:dyDescent="0.2">
      <c r="B172" s="362"/>
    </row>
    <row r="173" spans="2:2" s="361" customFormat="1" ht="11.25" customHeight="1" x14ac:dyDescent="0.2">
      <c r="B173" s="362"/>
    </row>
    <row r="174" spans="2:2" s="361" customFormat="1" ht="11.25" customHeight="1" x14ac:dyDescent="0.2">
      <c r="B174" s="362"/>
    </row>
    <row r="175" spans="2:2" s="361" customFormat="1" ht="11.25" customHeight="1" x14ac:dyDescent="0.2">
      <c r="B175" s="362"/>
    </row>
    <row r="176" spans="2:2" s="361" customFormat="1" ht="11.25" customHeight="1" x14ac:dyDescent="0.2">
      <c r="B176" s="362"/>
    </row>
    <row r="177" spans="2:2" s="361" customFormat="1" ht="11.25" customHeight="1" x14ac:dyDescent="0.2">
      <c r="B177" s="362"/>
    </row>
    <row r="178" spans="2:2" s="361" customFormat="1" ht="11.25" customHeight="1" x14ac:dyDescent="0.2">
      <c r="B178" s="362"/>
    </row>
    <row r="179" spans="2:2" s="361" customFormat="1" ht="11.25" customHeight="1" x14ac:dyDescent="0.2">
      <c r="B179" s="362"/>
    </row>
    <row r="180" spans="2:2" s="361" customFormat="1" ht="11.25" customHeight="1" x14ac:dyDescent="0.2">
      <c r="B180" s="362"/>
    </row>
    <row r="181" spans="2:2" s="361" customFormat="1" ht="11.25" customHeight="1" x14ac:dyDescent="0.2">
      <c r="B181" s="362"/>
    </row>
    <row r="182" spans="2:2" s="361" customFormat="1" ht="11.25" customHeight="1" x14ac:dyDescent="0.2">
      <c r="B182" s="362"/>
    </row>
    <row r="183" spans="2:2" s="361" customFormat="1" ht="11.25" customHeight="1" x14ac:dyDescent="0.2">
      <c r="B183" s="362"/>
    </row>
    <row r="184" spans="2:2" s="361" customFormat="1" ht="11.25" customHeight="1" x14ac:dyDescent="0.2">
      <c r="B184" s="362"/>
    </row>
    <row r="185" spans="2:2" s="361" customFormat="1" ht="11.25" customHeight="1" x14ac:dyDescent="0.2">
      <c r="B185" s="362"/>
    </row>
    <row r="186" spans="2:2" s="361" customFormat="1" ht="11.25" customHeight="1" x14ac:dyDescent="0.2">
      <c r="B186" s="362"/>
    </row>
    <row r="187" spans="2:2" s="361" customFormat="1" ht="11.25" customHeight="1" x14ac:dyDescent="0.2">
      <c r="B187" s="362"/>
    </row>
    <row r="188" spans="2:2" s="361" customFormat="1" ht="11.25" customHeight="1" x14ac:dyDescent="0.2">
      <c r="B188" s="362"/>
    </row>
    <row r="189" spans="2:2" s="361" customFormat="1" ht="11.25" customHeight="1" x14ac:dyDescent="0.2">
      <c r="B189" s="362"/>
    </row>
    <row r="190" spans="2:2" s="361" customFormat="1" ht="11.25" customHeight="1" x14ac:dyDescent="0.2">
      <c r="B190" s="362"/>
    </row>
    <row r="191" spans="2:2" s="361" customFormat="1" ht="11.25" customHeight="1" x14ac:dyDescent="0.2">
      <c r="B191" s="362"/>
    </row>
    <row r="192" spans="2:2" s="361" customFormat="1" ht="11.25" customHeight="1" x14ac:dyDescent="0.2">
      <c r="B192" s="362"/>
    </row>
    <row r="193" spans="2:2" s="361" customFormat="1" ht="11.25" customHeight="1" x14ac:dyDescent="0.2">
      <c r="B193" s="362"/>
    </row>
    <row r="194" spans="2:2" s="361" customFormat="1" ht="11.25" customHeight="1" x14ac:dyDescent="0.2">
      <c r="B194" s="362"/>
    </row>
    <row r="195" spans="2:2" s="361" customFormat="1" ht="11.25" customHeight="1" x14ac:dyDescent="0.2">
      <c r="B195" s="362"/>
    </row>
    <row r="196" spans="2:2" s="361" customFormat="1" ht="11.25" customHeight="1" x14ac:dyDescent="0.2">
      <c r="B196" s="362"/>
    </row>
    <row r="197" spans="2:2" s="361" customFormat="1" ht="11.25" customHeight="1" x14ac:dyDescent="0.2">
      <c r="B197" s="362"/>
    </row>
    <row r="198" spans="2:2" s="361" customFormat="1" ht="11.25" customHeight="1" x14ac:dyDescent="0.2">
      <c r="B198" s="362"/>
    </row>
    <row r="199" spans="2:2" s="361" customFormat="1" ht="11.25" customHeight="1" x14ac:dyDescent="0.2">
      <c r="B199" s="362"/>
    </row>
    <row r="200" spans="2:2" s="361" customFormat="1" ht="11.25" customHeight="1" x14ac:dyDescent="0.2">
      <c r="B200" s="362"/>
    </row>
    <row r="201" spans="2:2" s="361" customFormat="1" ht="11.25" customHeight="1" x14ac:dyDescent="0.2">
      <c r="B201" s="362"/>
    </row>
    <row r="202" spans="2:2" s="361" customFormat="1" ht="11.25" customHeight="1" x14ac:dyDescent="0.2">
      <c r="B202" s="362"/>
    </row>
    <row r="203" spans="2:2" s="361" customFormat="1" ht="11.25" customHeight="1" x14ac:dyDescent="0.2">
      <c r="B203" s="362"/>
    </row>
    <row r="204" spans="2:2" s="361" customFormat="1" ht="11.25" customHeight="1" x14ac:dyDescent="0.2">
      <c r="B204" s="362"/>
    </row>
    <row r="205" spans="2:2" s="361" customFormat="1" ht="11.25" customHeight="1" x14ac:dyDescent="0.2">
      <c r="B205" s="362"/>
    </row>
    <row r="206" spans="2:2" s="361" customFormat="1" ht="11.25" customHeight="1" x14ac:dyDescent="0.2">
      <c r="B206" s="362"/>
    </row>
    <row r="207" spans="2:2" s="361" customFormat="1" ht="11.25" customHeight="1" x14ac:dyDescent="0.2">
      <c r="B207" s="362"/>
    </row>
    <row r="208" spans="2:2" s="361" customFormat="1" ht="11.25" customHeight="1" x14ac:dyDescent="0.2">
      <c r="B208" s="362"/>
    </row>
    <row r="209" spans="2:2" s="361" customFormat="1" ht="11.25" customHeight="1" x14ac:dyDescent="0.2">
      <c r="B209" s="362"/>
    </row>
    <row r="210" spans="2:2" s="361" customFormat="1" ht="11.25" customHeight="1" x14ac:dyDescent="0.2">
      <c r="B210" s="362"/>
    </row>
    <row r="211" spans="2:2" s="361" customFormat="1" ht="11.25" customHeight="1" x14ac:dyDescent="0.2">
      <c r="B211" s="362"/>
    </row>
    <row r="212" spans="2:2" s="361" customFormat="1" ht="11.25" customHeight="1" x14ac:dyDescent="0.2">
      <c r="B212" s="362"/>
    </row>
    <row r="213" spans="2:2" s="361" customFormat="1" ht="11.25" customHeight="1" x14ac:dyDescent="0.2">
      <c r="B213" s="362"/>
    </row>
    <row r="214" spans="2:2" s="361" customFormat="1" ht="11.25" customHeight="1" x14ac:dyDescent="0.2">
      <c r="B214" s="362"/>
    </row>
    <row r="215" spans="2:2" s="361" customFormat="1" ht="11.25" customHeight="1" x14ac:dyDescent="0.2">
      <c r="B215" s="362"/>
    </row>
    <row r="216" spans="2:2" s="361" customFormat="1" ht="11.25" customHeight="1" x14ac:dyDescent="0.2">
      <c r="B216" s="362"/>
    </row>
    <row r="217" spans="2:2" s="361" customFormat="1" ht="11.25" customHeight="1" x14ac:dyDescent="0.2">
      <c r="B217" s="362"/>
    </row>
    <row r="218" spans="2:2" s="361" customFormat="1" ht="11.25" customHeight="1" x14ac:dyDescent="0.2">
      <c r="B218" s="362"/>
    </row>
    <row r="219" spans="2:2" s="361" customFormat="1" ht="11.25" customHeight="1" x14ac:dyDescent="0.2">
      <c r="B219" s="362"/>
    </row>
    <row r="220" spans="2:2" s="361" customFormat="1" ht="11.25" customHeight="1" x14ac:dyDescent="0.2">
      <c r="B220" s="362"/>
    </row>
    <row r="221" spans="2:2" s="361" customFormat="1" ht="11.25" customHeight="1" x14ac:dyDescent="0.2">
      <c r="B221" s="362"/>
    </row>
    <row r="222" spans="2:2" s="361" customFormat="1" ht="11.25" customHeight="1" x14ac:dyDescent="0.2">
      <c r="B222" s="362"/>
    </row>
    <row r="223" spans="2:2" s="361" customFormat="1" ht="11.25" customHeight="1" x14ac:dyDescent="0.2">
      <c r="B223" s="362"/>
    </row>
    <row r="224" spans="2:2" s="361" customFormat="1" ht="11.25" customHeight="1" x14ac:dyDescent="0.2">
      <c r="B224" s="362"/>
    </row>
    <row r="225" spans="2:2" s="361" customFormat="1" ht="11.25" customHeight="1" x14ac:dyDescent="0.2">
      <c r="B225" s="362"/>
    </row>
    <row r="226" spans="2:2" s="361" customFormat="1" ht="11.25" customHeight="1" x14ac:dyDescent="0.2">
      <c r="B226" s="362"/>
    </row>
    <row r="227" spans="2:2" s="361" customFormat="1" ht="11.25" customHeight="1" x14ac:dyDescent="0.2">
      <c r="B227" s="362"/>
    </row>
    <row r="228" spans="2:2" s="361" customFormat="1" ht="11.25" customHeight="1" x14ac:dyDescent="0.2">
      <c r="B228" s="362"/>
    </row>
    <row r="229" spans="2:2" s="361" customFormat="1" ht="11.25" customHeight="1" x14ac:dyDescent="0.2">
      <c r="B229" s="362"/>
    </row>
    <row r="230" spans="2:2" s="361" customFormat="1" ht="11.25" customHeight="1" x14ac:dyDescent="0.2">
      <c r="B230" s="362"/>
    </row>
    <row r="231" spans="2:2" s="361" customFormat="1" ht="11.25" customHeight="1" x14ac:dyDescent="0.2">
      <c r="B231" s="362"/>
    </row>
    <row r="232" spans="2:2" s="361" customFormat="1" ht="11.25" customHeight="1" x14ac:dyDescent="0.2">
      <c r="B232" s="362"/>
    </row>
    <row r="233" spans="2:2" s="361" customFormat="1" ht="11.25" customHeight="1" x14ac:dyDescent="0.2">
      <c r="B233" s="362"/>
    </row>
    <row r="234" spans="2:2" s="361" customFormat="1" ht="11.25" customHeight="1" x14ac:dyDescent="0.2">
      <c r="B234" s="362"/>
    </row>
    <row r="235" spans="2:2" s="361" customFormat="1" ht="11.25" customHeight="1" x14ac:dyDescent="0.2">
      <c r="B235" s="362"/>
    </row>
    <row r="236" spans="2:2" s="361" customFormat="1" ht="11.25" customHeight="1" x14ac:dyDescent="0.2">
      <c r="B236" s="362"/>
    </row>
    <row r="237" spans="2:2" s="361" customFormat="1" ht="11.25" customHeight="1" x14ac:dyDescent="0.2">
      <c r="B237" s="362"/>
    </row>
    <row r="238" spans="2:2" s="361" customFormat="1" ht="11.25" customHeight="1" x14ac:dyDescent="0.2">
      <c r="B238" s="362"/>
    </row>
    <row r="239" spans="2:2" s="361" customFormat="1" ht="11.25" customHeight="1" x14ac:dyDescent="0.2">
      <c r="B239" s="362"/>
    </row>
    <row r="240" spans="2:2" s="361" customFormat="1" ht="11.25" customHeight="1" x14ac:dyDescent="0.2">
      <c r="B240" s="362"/>
    </row>
    <row r="241" spans="2:2" s="361" customFormat="1" ht="11.25" customHeight="1" x14ac:dyDescent="0.2">
      <c r="B241" s="362"/>
    </row>
    <row r="242" spans="2:2" s="361" customFormat="1" ht="11.25" customHeight="1" x14ac:dyDescent="0.2">
      <c r="B242" s="362"/>
    </row>
    <row r="243" spans="2:2" s="361" customFormat="1" ht="11.25" customHeight="1" x14ac:dyDescent="0.2">
      <c r="B243" s="362"/>
    </row>
    <row r="244" spans="2:2" s="361" customFormat="1" ht="11.25" customHeight="1" x14ac:dyDescent="0.2">
      <c r="B244" s="362"/>
    </row>
    <row r="245" spans="2:2" s="361" customFormat="1" ht="11.25" customHeight="1" x14ac:dyDescent="0.2">
      <c r="B245" s="362"/>
    </row>
    <row r="246" spans="2:2" s="361" customFormat="1" ht="11.25" customHeight="1" x14ac:dyDescent="0.2">
      <c r="B246" s="362"/>
    </row>
    <row r="247" spans="2:2" s="361" customFormat="1" ht="11.25" customHeight="1" x14ac:dyDescent="0.2">
      <c r="B247" s="362"/>
    </row>
    <row r="248" spans="2:2" s="361" customFormat="1" ht="11.25" customHeight="1" x14ac:dyDescent="0.2">
      <c r="B248" s="362"/>
    </row>
    <row r="249" spans="2:2" s="361" customFormat="1" ht="11.25" customHeight="1" x14ac:dyDescent="0.2">
      <c r="B249" s="362"/>
    </row>
    <row r="250" spans="2:2" s="361" customFormat="1" ht="11.25" customHeight="1" x14ac:dyDescent="0.2">
      <c r="B250" s="362"/>
    </row>
    <row r="251" spans="2:2" s="361" customFormat="1" ht="11.25" customHeight="1" x14ac:dyDescent="0.2">
      <c r="B251" s="362"/>
    </row>
    <row r="252" spans="2:2" s="361" customFormat="1" ht="11.25" customHeight="1" x14ac:dyDescent="0.2">
      <c r="B252" s="362"/>
    </row>
    <row r="253" spans="2:2" s="361" customFormat="1" ht="11.25" customHeight="1" x14ac:dyDescent="0.2">
      <c r="B253" s="362"/>
    </row>
    <row r="254" spans="2:2" s="361" customFormat="1" ht="11.25" customHeight="1" x14ac:dyDescent="0.2">
      <c r="B254" s="362"/>
    </row>
    <row r="255" spans="2:2" s="361" customFormat="1" ht="11.25" customHeight="1" x14ac:dyDescent="0.2">
      <c r="B255" s="362"/>
    </row>
    <row r="256" spans="2:2" s="361" customFormat="1" ht="11.25" customHeight="1" x14ac:dyDescent="0.2">
      <c r="B256" s="362"/>
    </row>
    <row r="257" spans="20:29" x14ac:dyDescent="0.2">
      <c r="T257" s="361"/>
      <c r="U257" s="361"/>
      <c r="V257" s="361"/>
      <c r="W257" s="361"/>
      <c r="X257" s="361"/>
      <c r="Y257" s="361"/>
      <c r="Z257" s="361"/>
      <c r="AA257" s="361"/>
      <c r="AB257" s="361"/>
      <c r="AC257" s="361"/>
    </row>
    <row r="258" spans="20:29" x14ac:dyDescent="0.2">
      <c r="U258" s="361"/>
      <c r="V258" s="361"/>
      <c r="W258" s="361"/>
      <c r="X258" s="361"/>
      <c r="Y258" s="361"/>
      <c r="Z258" s="361"/>
      <c r="AA258" s="361"/>
      <c r="AB258" s="361"/>
    </row>
    <row r="259" spans="20:29" x14ac:dyDescent="0.2">
      <c r="U259" s="361"/>
      <c r="V259" s="361"/>
      <c r="W259" s="361"/>
      <c r="X259" s="361"/>
      <c r="Y259" s="361"/>
      <c r="Z259" s="361"/>
      <c r="AA259" s="361"/>
    </row>
    <row r="260" spans="20:29" x14ac:dyDescent="0.2">
      <c r="U260" s="361"/>
      <c r="V260" s="361"/>
      <c r="W260" s="361"/>
      <c r="X260" s="361"/>
      <c r="Y260" s="361"/>
      <c r="Z260" s="361"/>
      <c r="AA260" s="361"/>
    </row>
    <row r="261" spans="20:29" x14ac:dyDescent="0.2">
      <c r="U261" s="361"/>
      <c r="V261" s="361"/>
      <c r="W261" s="361"/>
      <c r="X261" s="361"/>
      <c r="Y261" s="361"/>
      <c r="Z261" s="361"/>
      <c r="AA261" s="36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J38"/>
  <sheetViews>
    <sheetView workbookViewId="0">
      <selection activeCell="A2" sqref="A2"/>
    </sheetView>
  </sheetViews>
  <sheetFormatPr defaultRowHeight="12.75" x14ac:dyDescent="0.2"/>
  <cols>
    <col min="1" max="1" width="7.140625" style="251" bestFit="1" customWidth="1"/>
    <col min="2" max="2" width="17.7109375" style="372" bestFit="1" customWidth="1"/>
    <col min="3" max="4" width="9.7109375" style="251" customWidth="1"/>
    <col min="5" max="5" width="9.7109375" style="325" customWidth="1"/>
    <col min="6" max="7" width="9.7109375" style="251" customWidth="1"/>
    <col min="8" max="8" width="16.7109375" style="372" bestFit="1" customWidth="1"/>
    <col min="9" max="9" width="4.7109375" style="372" customWidth="1"/>
    <col min="10" max="10" width="12.5703125" style="251" bestFit="1" customWidth="1"/>
    <col min="11" max="16" width="6" style="251" customWidth="1"/>
    <col min="17" max="19" width="4.7109375" style="251" customWidth="1"/>
    <col min="20" max="30" width="4.7109375" style="325" customWidth="1"/>
    <col min="31" max="32" width="4.7109375" style="118" customWidth="1"/>
    <col min="33" max="36" width="9.140625" style="120"/>
  </cols>
  <sheetData>
    <row r="1" spans="1:36" s="12" customFormat="1" ht="12.95" customHeight="1" x14ac:dyDescent="0.2">
      <c r="A1" s="251" t="s">
        <v>354</v>
      </c>
      <c r="B1" s="251" t="s">
        <v>353</v>
      </c>
      <c r="C1" s="251" t="s">
        <v>1766</v>
      </c>
      <c r="D1" s="251" t="s">
        <v>1767</v>
      </c>
      <c r="E1" s="325" t="s">
        <v>119</v>
      </c>
      <c r="F1" s="251" t="s">
        <v>1188</v>
      </c>
      <c r="G1" s="251" t="s">
        <v>947</v>
      </c>
      <c r="H1" s="372" t="s">
        <v>1768</v>
      </c>
      <c r="I1" s="372"/>
      <c r="J1" s="251" t="s">
        <v>708</v>
      </c>
      <c r="K1" s="251" t="s">
        <v>1769</v>
      </c>
      <c r="L1" s="251"/>
      <c r="M1" s="251"/>
      <c r="N1" s="251"/>
      <c r="O1" s="251"/>
      <c r="P1" s="251"/>
      <c r="Q1" s="251"/>
      <c r="R1" s="258"/>
      <c r="S1" s="251"/>
      <c r="T1" s="373"/>
      <c r="U1" s="373"/>
      <c r="V1" s="374"/>
      <c r="W1" s="374"/>
      <c r="X1" s="375"/>
      <c r="Y1" s="374"/>
      <c r="Z1" s="374"/>
      <c r="AA1" s="374"/>
      <c r="AB1" s="374"/>
      <c r="AC1" s="374"/>
      <c r="AD1" s="374"/>
      <c r="AE1" s="376"/>
      <c r="AF1" s="376"/>
      <c r="AG1" s="324"/>
      <c r="AH1" s="324"/>
      <c r="AI1" s="324"/>
      <c r="AJ1" s="324"/>
    </row>
    <row r="2" spans="1:36" s="12" customFormat="1" ht="12.95" customHeight="1" x14ac:dyDescent="0.2">
      <c r="A2" s="251"/>
      <c r="B2" s="372"/>
      <c r="C2" s="251"/>
      <c r="D2" s="251"/>
      <c r="E2" s="325"/>
      <c r="F2" s="251"/>
      <c r="G2" s="251"/>
      <c r="H2" s="372"/>
      <c r="I2" s="372"/>
      <c r="J2" s="251"/>
      <c r="K2" s="251"/>
      <c r="L2" s="251"/>
      <c r="M2" s="251"/>
      <c r="N2" s="251"/>
      <c r="O2" s="251"/>
      <c r="P2" s="251"/>
      <c r="Q2" s="251"/>
      <c r="R2" s="258"/>
      <c r="S2" s="251"/>
      <c r="T2" s="373"/>
      <c r="U2" s="373"/>
      <c r="V2" s="374"/>
      <c r="W2" s="374"/>
      <c r="X2" s="374"/>
      <c r="Y2" s="375"/>
      <c r="Z2" s="374"/>
      <c r="AA2" s="374"/>
      <c r="AB2" s="374"/>
      <c r="AC2" s="374"/>
      <c r="AD2" s="374"/>
      <c r="AE2" s="377"/>
      <c r="AF2" s="377"/>
      <c r="AG2" s="324"/>
      <c r="AH2" s="324"/>
      <c r="AI2" s="324"/>
      <c r="AJ2" s="324"/>
    </row>
    <row r="3" spans="1:36" s="12" customFormat="1" ht="12.95" customHeight="1" x14ac:dyDescent="0.2">
      <c r="A3" s="251">
        <v>1</v>
      </c>
      <c r="B3" s="372" t="s">
        <v>360</v>
      </c>
      <c r="C3" s="251">
        <v>410</v>
      </c>
      <c r="D3" s="251">
        <v>56</v>
      </c>
      <c r="E3" s="325" t="s">
        <v>909</v>
      </c>
      <c r="F3" s="251" t="s">
        <v>722</v>
      </c>
      <c r="G3" s="251" t="s">
        <v>1770</v>
      </c>
      <c r="H3" s="372" t="s">
        <v>377</v>
      </c>
      <c r="I3" s="372"/>
      <c r="J3" s="251"/>
      <c r="K3" s="251"/>
      <c r="L3" s="251"/>
      <c r="M3" s="251"/>
      <c r="N3" s="251"/>
      <c r="O3" s="251"/>
      <c r="P3" s="251"/>
      <c r="Q3" s="251"/>
      <c r="R3" s="258"/>
      <c r="S3" s="251"/>
      <c r="T3" s="373"/>
      <c r="U3" s="373"/>
      <c r="V3" s="374"/>
      <c r="W3" s="373"/>
      <c r="X3" s="374"/>
      <c r="Y3" s="374"/>
      <c r="Z3" s="375"/>
      <c r="AA3" s="374"/>
      <c r="AB3" s="374"/>
      <c r="AC3" s="374"/>
      <c r="AD3" s="374"/>
      <c r="AE3" s="377"/>
      <c r="AF3" s="377"/>
      <c r="AG3" s="324"/>
      <c r="AH3" s="324"/>
      <c r="AI3" s="324"/>
      <c r="AJ3" s="324"/>
    </row>
    <row r="4" spans="1:36" s="30" customFormat="1" ht="12.95" customHeight="1" x14ac:dyDescent="0.2">
      <c r="A4" s="251">
        <v>2</v>
      </c>
      <c r="B4" s="372" t="s">
        <v>390</v>
      </c>
      <c r="C4" s="251">
        <v>449</v>
      </c>
      <c r="D4" s="251">
        <v>23</v>
      </c>
      <c r="E4" s="325" t="s">
        <v>909</v>
      </c>
      <c r="F4" s="251" t="s">
        <v>722</v>
      </c>
      <c r="G4" s="251" t="s">
        <v>1771</v>
      </c>
      <c r="H4" s="372" t="s">
        <v>1772</v>
      </c>
      <c r="I4" s="372"/>
      <c r="J4" s="251" t="s">
        <v>364</v>
      </c>
      <c r="K4" s="251" t="s">
        <v>1773</v>
      </c>
      <c r="L4" s="251"/>
      <c r="M4" s="251"/>
      <c r="N4" s="251"/>
      <c r="O4" s="251"/>
      <c r="P4" s="251"/>
      <c r="Q4" s="251"/>
      <c r="R4" s="258"/>
      <c r="S4" s="251"/>
      <c r="T4" s="373"/>
      <c r="U4" s="373"/>
      <c r="V4" s="374"/>
      <c r="W4" s="373"/>
      <c r="X4" s="374"/>
      <c r="Y4" s="374"/>
      <c r="Z4" s="374"/>
      <c r="AA4" s="375"/>
      <c r="AB4" s="374"/>
      <c r="AC4" s="374"/>
      <c r="AD4" s="374"/>
      <c r="AE4" s="374"/>
      <c r="AF4" s="374"/>
      <c r="AG4" s="378"/>
      <c r="AH4" s="378"/>
      <c r="AI4" s="378"/>
      <c r="AJ4" s="378"/>
    </row>
    <row r="5" spans="1:36" s="30" customFormat="1" ht="12.95" customHeight="1" x14ac:dyDescent="0.2">
      <c r="A5" s="251">
        <v>3</v>
      </c>
      <c r="B5" s="30" t="s">
        <v>364</v>
      </c>
      <c r="C5" s="251">
        <v>509</v>
      </c>
      <c r="D5" s="251">
        <v>70</v>
      </c>
      <c r="E5" s="325" t="s">
        <v>548</v>
      </c>
      <c r="F5" s="251" t="s">
        <v>722</v>
      </c>
      <c r="G5" s="251">
        <v>1</v>
      </c>
      <c r="H5" s="372" t="s">
        <v>369</v>
      </c>
      <c r="I5" s="372"/>
      <c r="J5" s="251" t="s">
        <v>367</v>
      </c>
      <c r="K5" s="251" t="s">
        <v>1774</v>
      </c>
      <c r="L5" s="251"/>
      <c r="M5" s="251"/>
      <c r="N5" s="251"/>
      <c r="O5" s="251"/>
      <c r="P5" s="251"/>
      <c r="Q5" s="251"/>
      <c r="R5" s="258"/>
      <c r="S5" s="251"/>
      <c r="T5" s="373"/>
      <c r="U5" s="373"/>
      <c r="V5" s="374"/>
      <c r="W5" s="373"/>
      <c r="X5" s="374"/>
      <c r="Y5" s="374"/>
      <c r="Z5" s="374"/>
      <c r="AA5" s="374"/>
      <c r="AB5" s="375"/>
      <c r="AC5" s="374"/>
      <c r="AD5" s="374"/>
      <c r="AE5" s="374"/>
      <c r="AF5" s="374"/>
      <c r="AG5" s="378"/>
      <c r="AH5" s="378"/>
      <c r="AI5" s="378"/>
      <c r="AJ5" s="378"/>
    </row>
    <row r="6" spans="1:36" s="12" customFormat="1" ht="12.95" customHeight="1" x14ac:dyDescent="0.2">
      <c r="A6" s="251">
        <v>4</v>
      </c>
      <c r="B6" s="372" t="s">
        <v>370</v>
      </c>
      <c r="C6" s="251">
        <v>564</v>
      </c>
      <c r="D6" s="251">
        <v>19</v>
      </c>
      <c r="E6" s="325" t="s">
        <v>806</v>
      </c>
      <c r="F6" s="251" t="s">
        <v>723</v>
      </c>
      <c r="G6" s="251">
        <v>5</v>
      </c>
      <c r="H6" s="372" t="s">
        <v>377</v>
      </c>
      <c r="I6" s="372"/>
      <c r="J6" s="251"/>
      <c r="K6" s="251"/>
      <c r="L6" s="251"/>
      <c r="M6" s="251"/>
      <c r="N6" s="251"/>
      <c r="O6" s="251"/>
      <c r="P6" s="251"/>
      <c r="Q6" s="251"/>
      <c r="R6" s="258"/>
      <c r="S6" s="258"/>
      <c r="T6" s="373"/>
      <c r="U6" s="373"/>
      <c r="V6" s="373"/>
      <c r="W6" s="373"/>
      <c r="X6" s="374"/>
      <c r="Y6" s="374"/>
      <c r="Z6" s="374"/>
      <c r="AA6" s="374"/>
      <c r="AB6" s="374"/>
      <c r="AC6" s="375"/>
      <c r="AD6" s="373"/>
      <c r="AE6" s="376"/>
      <c r="AF6" s="376"/>
      <c r="AG6" s="324"/>
      <c r="AH6" s="324"/>
      <c r="AI6" s="324"/>
      <c r="AJ6" s="324"/>
    </row>
    <row r="7" spans="1:36" s="12" customFormat="1" ht="12.95" customHeight="1" x14ac:dyDescent="0.2">
      <c r="A7" s="251">
        <v>5</v>
      </c>
      <c r="B7" s="372" t="s">
        <v>366</v>
      </c>
      <c r="C7" s="251">
        <v>562</v>
      </c>
      <c r="D7" s="251">
        <v>5</v>
      </c>
      <c r="E7" s="325" t="s">
        <v>909</v>
      </c>
      <c r="F7" s="251" t="s">
        <v>723</v>
      </c>
      <c r="G7" s="251">
        <v>4</v>
      </c>
      <c r="H7" s="372" t="s">
        <v>1772</v>
      </c>
      <c r="I7" s="372"/>
      <c r="J7" s="251" t="s">
        <v>373</v>
      </c>
      <c r="K7" s="251" t="s">
        <v>1764</v>
      </c>
      <c r="L7" s="251"/>
      <c r="M7" s="251"/>
      <c r="N7" s="251"/>
      <c r="O7" s="251"/>
      <c r="P7" s="251"/>
      <c r="Q7" s="251"/>
      <c r="R7" s="258"/>
      <c r="S7" s="258"/>
      <c r="T7" s="373"/>
      <c r="U7" s="373"/>
      <c r="V7" s="373"/>
      <c r="W7" s="373"/>
      <c r="X7" s="374"/>
      <c r="Y7" s="374"/>
      <c r="Z7" s="374"/>
      <c r="AA7" s="374"/>
      <c r="AB7" s="374"/>
      <c r="AC7" s="373"/>
      <c r="AD7" s="375"/>
      <c r="AE7" s="377"/>
      <c r="AF7" s="377"/>
      <c r="AG7" s="324"/>
      <c r="AH7" s="324"/>
      <c r="AI7" s="324"/>
      <c r="AJ7" s="324"/>
    </row>
    <row r="8" spans="1:36" ht="12.95" customHeight="1" x14ac:dyDescent="0.2">
      <c r="A8" s="251">
        <v>6</v>
      </c>
      <c r="B8" s="372" t="s">
        <v>390</v>
      </c>
      <c r="C8" s="251">
        <v>610</v>
      </c>
      <c r="D8" s="251">
        <v>47</v>
      </c>
      <c r="E8" s="325" t="s">
        <v>548</v>
      </c>
      <c r="F8" s="251" t="s">
        <v>722</v>
      </c>
      <c r="G8" s="251">
        <v>1</v>
      </c>
      <c r="H8" s="372" t="s">
        <v>1772</v>
      </c>
      <c r="J8" s="251" t="s">
        <v>370</v>
      </c>
      <c r="K8" s="251" t="s">
        <v>1249</v>
      </c>
      <c r="R8" s="258"/>
      <c r="S8" s="258"/>
      <c r="T8" s="373"/>
      <c r="U8" s="373"/>
      <c r="V8" s="373"/>
      <c r="W8" s="373"/>
      <c r="X8" s="373"/>
      <c r="Y8" s="374"/>
      <c r="Z8" s="374"/>
      <c r="AA8" s="374"/>
      <c r="AB8" s="374"/>
      <c r="AC8" s="373"/>
      <c r="AD8" s="374"/>
      <c r="AE8" s="379"/>
      <c r="AF8" s="377"/>
    </row>
    <row r="9" spans="1:36" x14ac:dyDescent="0.2">
      <c r="A9" s="251">
        <v>7</v>
      </c>
      <c r="B9" s="372" t="s">
        <v>366</v>
      </c>
      <c r="C9" s="251">
        <v>672</v>
      </c>
      <c r="D9" s="251">
        <v>113</v>
      </c>
      <c r="E9" s="325" t="s">
        <v>504</v>
      </c>
      <c r="F9" s="251" t="s">
        <v>722</v>
      </c>
      <c r="G9" s="251">
        <v>1</v>
      </c>
      <c r="H9" s="372" t="s">
        <v>369</v>
      </c>
      <c r="J9" s="251" t="s">
        <v>376</v>
      </c>
      <c r="K9" s="251" t="s">
        <v>1774</v>
      </c>
      <c r="R9" s="258"/>
      <c r="S9" s="258"/>
      <c r="T9" s="373"/>
      <c r="U9" s="373"/>
      <c r="V9" s="373"/>
      <c r="W9" s="373"/>
      <c r="X9" s="373"/>
      <c r="Y9" s="374"/>
      <c r="Z9" s="374"/>
      <c r="AA9" s="374"/>
      <c r="AB9" s="374"/>
      <c r="AC9" s="373"/>
      <c r="AD9" s="374"/>
      <c r="AE9" s="377"/>
      <c r="AF9" s="379"/>
    </row>
    <row r="10" spans="1:36" x14ac:dyDescent="0.2">
      <c r="A10" s="251">
        <v>8</v>
      </c>
      <c r="B10" s="372" t="s">
        <v>366</v>
      </c>
      <c r="C10" s="251">
        <v>645</v>
      </c>
      <c r="D10" s="251">
        <v>31</v>
      </c>
      <c r="E10" s="325" t="s">
        <v>909</v>
      </c>
      <c r="F10" s="251" t="s">
        <v>723</v>
      </c>
      <c r="G10" s="251">
        <v>5</v>
      </c>
      <c r="H10" s="372" t="s">
        <v>369</v>
      </c>
      <c r="J10" s="251" t="s">
        <v>368</v>
      </c>
      <c r="K10" s="251" t="s">
        <v>1250</v>
      </c>
    </row>
    <row r="11" spans="1:36" x14ac:dyDescent="0.2">
      <c r="A11" s="251">
        <v>9</v>
      </c>
      <c r="B11" s="372" t="s">
        <v>360</v>
      </c>
      <c r="C11" s="251">
        <v>654</v>
      </c>
      <c r="D11" s="251">
        <v>91</v>
      </c>
      <c r="E11" s="325" t="s">
        <v>1202</v>
      </c>
      <c r="F11" s="251" t="s">
        <v>722</v>
      </c>
      <c r="G11" s="251">
        <v>1</v>
      </c>
      <c r="H11" s="372" t="s">
        <v>377</v>
      </c>
    </row>
    <row r="12" spans="1:36" x14ac:dyDescent="0.2">
      <c r="A12" s="251">
        <v>10</v>
      </c>
      <c r="B12" s="372" t="s">
        <v>378</v>
      </c>
      <c r="C12" s="251">
        <v>645</v>
      </c>
      <c r="D12" s="251">
        <v>65</v>
      </c>
      <c r="E12" s="325" t="s">
        <v>504</v>
      </c>
      <c r="F12" s="251" t="s">
        <v>722</v>
      </c>
      <c r="G12" s="251">
        <v>1</v>
      </c>
      <c r="H12" s="372" t="s">
        <v>377</v>
      </c>
    </row>
    <row r="13" spans="1:36" x14ac:dyDescent="0.2">
      <c r="A13" s="251">
        <v>11</v>
      </c>
      <c r="B13" s="372" t="s">
        <v>368</v>
      </c>
      <c r="C13" s="251">
        <v>584</v>
      </c>
      <c r="D13" s="251">
        <v>13</v>
      </c>
      <c r="E13" s="325" t="s">
        <v>909</v>
      </c>
      <c r="F13" s="251" t="s">
        <v>723</v>
      </c>
      <c r="G13" s="251">
        <v>4</v>
      </c>
      <c r="H13" s="372" t="s">
        <v>369</v>
      </c>
      <c r="J13" s="251" t="s">
        <v>378</v>
      </c>
      <c r="K13" s="251" t="s">
        <v>1774</v>
      </c>
    </row>
    <row r="14" spans="1:36" x14ac:dyDescent="0.2">
      <c r="A14" s="251">
        <v>12</v>
      </c>
      <c r="B14" s="372" t="s">
        <v>397</v>
      </c>
      <c r="C14" s="251">
        <v>686</v>
      </c>
      <c r="D14" s="251">
        <v>35</v>
      </c>
      <c r="E14" s="325" t="s">
        <v>1775</v>
      </c>
      <c r="F14" s="251" t="s">
        <v>722</v>
      </c>
      <c r="G14" s="251">
        <v>1</v>
      </c>
      <c r="H14" s="372" t="s">
        <v>1772</v>
      </c>
      <c r="J14" s="251" t="s">
        <v>360</v>
      </c>
      <c r="K14" s="251" t="s">
        <v>1764</v>
      </c>
    </row>
    <row r="15" spans="1:36" x14ac:dyDescent="0.2">
      <c r="A15" s="251">
        <v>13</v>
      </c>
      <c r="B15" s="372" t="s">
        <v>368</v>
      </c>
      <c r="C15" s="251">
        <v>657</v>
      </c>
      <c r="D15" s="251">
        <v>47</v>
      </c>
      <c r="E15" s="325" t="s">
        <v>1202</v>
      </c>
      <c r="F15" s="251" t="s">
        <v>722</v>
      </c>
      <c r="G15" s="251">
        <v>2</v>
      </c>
      <c r="H15" s="372" t="s">
        <v>369</v>
      </c>
      <c r="J15" s="251" t="s">
        <v>380</v>
      </c>
      <c r="K15" s="251" t="s">
        <v>1249</v>
      </c>
    </row>
    <row r="16" spans="1:36" x14ac:dyDescent="0.2">
      <c r="A16" s="251">
        <v>14</v>
      </c>
      <c r="B16" s="372" t="s">
        <v>397</v>
      </c>
      <c r="C16" s="251">
        <v>741</v>
      </c>
      <c r="D16" s="251">
        <v>83</v>
      </c>
      <c r="E16" s="325" t="s">
        <v>710</v>
      </c>
      <c r="F16" s="251" t="s">
        <v>722</v>
      </c>
      <c r="G16" s="251">
        <v>3</v>
      </c>
      <c r="H16" s="372" t="s">
        <v>369</v>
      </c>
      <c r="J16" s="251" t="s">
        <v>385</v>
      </c>
      <c r="K16" s="251" t="s">
        <v>1249</v>
      </c>
    </row>
    <row r="17" spans="1:11" x14ac:dyDescent="0.2">
      <c r="A17" s="251">
        <v>15</v>
      </c>
      <c r="B17" s="372" t="s">
        <v>372</v>
      </c>
      <c r="C17" s="251">
        <v>668</v>
      </c>
      <c r="D17" s="251">
        <v>91</v>
      </c>
      <c r="E17" s="325" t="s">
        <v>504</v>
      </c>
      <c r="F17" s="251" t="s">
        <v>722</v>
      </c>
      <c r="G17" s="251">
        <v>1</v>
      </c>
      <c r="H17" s="372" t="s">
        <v>369</v>
      </c>
      <c r="J17" s="251" t="s">
        <v>387</v>
      </c>
      <c r="K17" s="251" t="s">
        <v>1249</v>
      </c>
    </row>
    <row r="18" spans="1:11" x14ac:dyDescent="0.2">
      <c r="A18" s="251">
        <v>16</v>
      </c>
      <c r="B18" s="372" t="s">
        <v>397</v>
      </c>
      <c r="C18" s="251">
        <v>622</v>
      </c>
      <c r="D18" s="251">
        <v>3</v>
      </c>
      <c r="E18" s="325" t="s">
        <v>709</v>
      </c>
      <c r="F18" s="251" t="s">
        <v>1776</v>
      </c>
      <c r="G18" s="251" t="s">
        <v>1776</v>
      </c>
      <c r="H18" s="372" t="s">
        <v>1776</v>
      </c>
      <c r="J18" s="251" t="s">
        <v>385</v>
      </c>
      <c r="K18" s="251" t="s">
        <v>1249</v>
      </c>
    </row>
    <row r="19" spans="1:11" x14ac:dyDescent="0.2">
      <c r="A19" s="251">
        <v>17</v>
      </c>
      <c r="B19" s="372" t="s">
        <v>397</v>
      </c>
      <c r="C19" s="251">
        <v>697</v>
      </c>
      <c r="D19" s="251">
        <v>7</v>
      </c>
      <c r="E19" s="325" t="s">
        <v>709</v>
      </c>
      <c r="F19" s="251" t="s">
        <v>1776</v>
      </c>
      <c r="G19" s="251" t="s">
        <v>1776</v>
      </c>
      <c r="H19" s="372" t="s">
        <v>1776</v>
      </c>
      <c r="J19" s="251" t="s">
        <v>390</v>
      </c>
      <c r="K19" s="251" t="s">
        <v>1765</v>
      </c>
    </row>
    <row r="20" spans="1:11" x14ac:dyDescent="0.2">
      <c r="A20" s="251">
        <v>18</v>
      </c>
      <c r="B20" s="372" t="s">
        <v>385</v>
      </c>
      <c r="C20" s="251">
        <v>662</v>
      </c>
      <c r="D20" s="251">
        <v>22</v>
      </c>
      <c r="E20" s="325" t="s">
        <v>1777</v>
      </c>
      <c r="F20" s="251" t="s">
        <v>722</v>
      </c>
      <c r="G20" s="251">
        <v>1</v>
      </c>
      <c r="H20" s="372" t="s">
        <v>1772</v>
      </c>
      <c r="J20" s="251" t="s">
        <v>387</v>
      </c>
      <c r="K20" s="251" t="s">
        <v>1249</v>
      </c>
    </row>
    <row r="21" spans="1:11" x14ac:dyDescent="0.2">
      <c r="A21" s="251">
        <v>19</v>
      </c>
      <c r="B21" s="372" t="s">
        <v>397</v>
      </c>
      <c r="C21" s="251">
        <v>612</v>
      </c>
      <c r="D21" s="251">
        <v>2</v>
      </c>
      <c r="E21" s="325" t="s">
        <v>799</v>
      </c>
      <c r="F21" s="251" t="s">
        <v>722</v>
      </c>
      <c r="G21" s="251">
        <v>2</v>
      </c>
      <c r="H21" s="372" t="s">
        <v>369</v>
      </c>
      <c r="J21" s="251" t="s">
        <v>363</v>
      </c>
      <c r="K21" s="251" t="s">
        <v>1764</v>
      </c>
    </row>
    <row r="22" spans="1:11" x14ac:dyDescent="0.2">
      <c r="A22" s="251">
        <v>20</v>
      </c>
      <c r="B22" s="372" t="s">
        <v>380</v>
      </c>
      <c r="C22" s="251">
        <v>756</v>
      </c>
      <c r="D22" s="251">
        <v>63</v>
      </c>
      <c r="E22" s="325" t="s">
        <v>504</v>
      </c>
      <c r="F22" s="251" t="s">
        <v>722</v>
      </c>
      <c r="G22" s="251">
        <v>1</v>
      </c>
      <c r="H22" s="372" t="s">
        <v>369</v>
      </c>
      <c r="J22" s="251" t="s">
        <v>382</v>
      </c>
      <c r="K22" s="251" t="s">
        <v>1773</v>
      </c>
    </row>
    <row r="23" spans="1:11" x14ac:dyDescent="0.2">
      <c r="A23" s="251">
        <v>21</v>
      </c>
      <c r="B23" s="372" t="s">
        <v>385</v>
      </c>
      <c r="C23" s="251">
        <v>665</v>
      </c>
      <c r="D23" s="251">
        <v>6</v>
      </c>
      <c r="E23" s="325" t="s">
        <v>710</v>
      </c>
      <c r="F23" s="251" t="s">
        <v>722</v>
      </c>
      <c r="G23" s="251">
        <v>3</v>
      </c>
      <c r="H23" s="372" t="s">
        <v>1772</v>
      </c>
      <c r="J23" s="251" t="s">
        <v>360</v>
      </c>
      <c r="K23" s="251" t="s">
        <v>1250</v>
      </c>
    </row>
    <row r="24" spans="1:11" x14ac:dyDescent="0.2">
      <c r="A24" s="251">
        <v>22</v>
      </c>
      <c r="B24" s="372" t="s">
        <v>392</v>
      </c>
      <c r="C24" s="251">
        <v>680</v>
      </c>
      <c r="D24" s="251">
        <v>3</v>
      </c>
      <c r="E24" s="325" t="s">
        <v>909</v>
      </c>
      <c r="F24" s="251" t="s">
        <v>722</v>
      </c>
      <c r="G24" s="251">
        <v>3</v>
      </c>
      <c r="H24" s="372" t="s">
        <v>377</v>
      </c>
    </row>
    <row r="25" spans="1:11" x14ac:dyDescent="0.2">
      <c r="A25" s="251">
        <v>23</v>
      </c>
      <c r="B25" s="372" t="s">
        <v>378</v>
      </c>
      <c r="C25" s="251">
        <v>684</v>
      </c>
      <c r="D25" s="251">
        <v>7</v>
      </c>
      <c r="E25" s="325" t="s">
        <v>909</v>
      </c>
      <c r="F25" s="251" t="s">
        <v>723</v>
      </c>
      <c r="G25" s="251">
        <v>4</v>
      </c>
      <c r="H25" s="372" t="s">
        <v>1778</v>
      </c>
      <c r="J25" s="251" t="s">
        <v>385</v>
      </c>
      <c r="K25" s="251" t="s">
        <v>1250</v>
      </c>
    </row>
    <row r="26" spans="1:11" x14ac:dyDescent="0.2">
      <c r="A26" s="251">
        <v>24</v>
      </c>
      <c r="B26" s="372" t="s">
        <v>385</v>
      </c>
      <c r="C26" s="251">
        <v>704</v>
      </c>
      <c r="D26" s="251">
        <v>39</v>
      </c>
      <c r="E26" s="325" t="s">
        <v>799</v>
      </c>
      <c r="F26" s="251" t="s">
        <v>723</v>
      </c>
      <c r="G26" s="251">
        <v>4</v>
      </c>
      <c r="H26" s="372" t="s">
        <v>1778</v>
      </c>
      <c r="J26" s="251" t="s">
        <v>360</v>
      </c>
      <c r="K26" s="251" t="s">
        <v>1779</v>
      </c>
    </row>
    <row r="27" spans="1:11" x14ac:dyDescent="0.2">
      <c r="A27" s="251">
        <v>25</v>
      </c>
      <c r="B27" s="372" t="s">
        <v>407</v>
      </c>
      <c r="C27" s="251">
        <v>696</v>
      </c>
      <c r="D27" s="251">
        <v>65</v>
      </c>
      <c r="E27" s="325" t="s">
        <v>799</v>
      </c>
      <c r="F27" s="251" t="s">
        <v>723</v>
      </c>
      <c r="G27" s="251">
        <v>4</v>
      </c>
      <c r="H27" s="372" t="s">
        <v>1778</v>
      </c>
      <c r="J27" s="251" t="s">
        <v>1780</v>
      </c>
      <c r="K27" s="251" t="s">
        <v>1250</v>
      </c>
    </row>
    <row r="28" spans="1:11" x14ac:dyDescent="0.2">
      <c r="A28" s="251">
        <v>26</v>
      </c>
      <c r="B28" s="372" t="s">
        <v>360</v>
      </c>
      <c r="C28" s="251">
        <v>673</v>
      </c>
      <c r="D28" s="251">
        <v>12</v>
      </c>
      <c r="E28" s="325" t="s">
        <v>1202</v>
      </c>
      <c r="F28" s="251" t="s">
        <v>722</v>
      </c>
      <c r="G28" s="251">
        <v>1</v>
      </c>
      <c r="H28" s="372" t="s">
        <v>369</v>
      </c>
      <c r="J28" s="251" t="s">
        <v>394</v>
      </c>
      <c r="K28" s="251" t="s">
        <v>1249</v>
      </c>
    </row>
    <row r="29" spans="1:11" x14ac:dyDescent="0.2">
      <c r="A29" s="251">
        <v>27</v>
      </c>
      <c r="B29" s="372" t="s">
        <v>363</v>
      </c>
      <c r="C29" s="251">
        <v>645</v>
      </c>
      <c r="D29" s="251">
        <v>10</v>
      </c>
      <c r="E29" s="325" t="s">
        <v>548</v>
      </c>
      <c r="F29" s="251" t="s">
        <v>722</v>
      </c>
      <c r="G29" s="251">
        <v>1</v>
      </c>
      <c r="H29" s="372" t="s">
        <v>369</v>
      </c>
      <c r="J29" s="251" t="s">
        <v>382</v>
      </c>
      <c r="K29" s="251" t="s">
        <v>1779</v>
      </c>
    </row>
    <row r="30" spans="1:11" x14ac:dyDescent="0.2">
      <c r="A30" s="251">
        <v>28</v>
      </c>
      <c r="B30" s="372" t="s">
        <v>397</v>
      </c>
      <c r="C30" s="251">
        <v>735</v>
      </c>
      <c r="D30" s="251">
        <v>14</v>
      </c>
      <c r="E30" s="325" t="s">
        <v>504</v>
      </c>
      <c r="F30" s="251" t="s">
        <v>722</v>
      </c>
      <c r="G30" s="251">
        <v>1</v>
      </c>
      <c r="H30" s="372" t="s">
        <v>369</v>
      </c>
      <c r="J30" s="251" t="s">
        <v>392</v>
      </c>
      <c r="K30" s="251" t="s">
        <v>1250</v>
      </c>
    </row>
    <row r="31" spans="1:11" x14ac:dyDescent="0.2">
      <c r="A31" s="251">
        <v>29</v>
      </c>
      <c r="B31" s="372" t="s">
        <v>390</v>
      </c>
      <c r="C31" s="251">
        <v>646</v>
      </c>
      <c r="D31" s="251">
        <v>7</v>
      </c>
      <c r="E31" s="325" t="s">
        <v>909</v>
      </c>
      <c r="F31" s="251" t="s">
        <v>722</v>
      </c>
      <c r="G31" s="251">
        <v>3</v>
      </c>
      <c r="H31" s="372" t="s">
        <v>1772</v>
      </c>
      <c r="J31" s="251" t="s">
        <v>392</v>
      </c>
      <c r="K31" s="251" t="s">
        <v>1774</v>
      </c>
    </row>
    <row r="32" spans="1:11" x14ac:dyDescent="0.2">
      <c r="A32" s="251">
        <v>30</v>
      </c>
      <c r="B32" s="372" t="s">
        <v>385</v>
      </c>
      <c r="C32" s="251">
        <v>745</v>
      </c>
      <c r="D32" s="251">
        <v>1</v>
      </c>
      <c r="E32" s="325" t="s">
        <v>799</v>
      </c>
      <c r="F32" s="251" t="s">
        <v>722</v>
      </c>
      <c r="G32" s="251">
        <v>2</v>
      </c>
      <c r="H32" s="372" t="s">
        <v>369</v>
      </c>
      <c r="J32" s="251" t="s">
        <v>363</v>
      </c>
      <c r="K32" s="251" t="s">
        <v>1249</v>
      </c>
    </row>
    <row r="33" spans="1:11" x14ac:dyDescent="0.2">
      <c r="A33" s="251">
        <v>31</v>
      </c>
      <c r="B33" s="372" t="s">
        <v>363</v>
      </c>
      <c r="C33" s="251">
        <v>775</v>
      </c>
      <c r="D33" s="251">
        <v>55</v>
      </c>
      <c r="E33" s="325" t="s">
        <v>548</v>
      </c>
      <c r="F33" s="251" t="s">
        <v>722</v>
      </c>
      <c r="G33" s="251">
        <v>2</v>
      </c>
      <c r="H33" s="372" t="s">
        <v>1772</v>
      </c>
      <c r="J33" s="251" t="s">
        <v>395</v>
      </c>
      <c r="K33" s="251" t="s">
        <v>1250</v>
      </c>
    </row>
    <row r="34" spans="1:11" x14ac:dyDescent="0.2">
      <c r="A34" s="251">
        <v>32</v>
      </c>
      <c r="B34" s="372" t="s">
        <v>385</v>
      </c>
      <c r="C34" s="251">
        <v>658</v>
      </c>
      <c r="D34" s="251">
        <v>7</v>
      </c>
      <c r="E34" s="325" t="s">
        <v>909</v>
      </c>
      <c r="F34" s="251" t="s">
        <v>723</v>
      </c>
      <c r="G34" s="251">
        <v>6</v>
      </c>
      <c r="H34" s="372" t="s">
        <v>1772</v>
      </c>
      <c r="J34" s="251" t="s">
        <v>382</v>
      </c>
      <c r="K34" s="251" t="s">
        <v>1972</v>
      </c>
    </row>
    <row r="35" spans="1:11" x14ac:dyDescent="0.2">
      <c r="A35" s="251">
        <v>33</v>
      </c>
      <c r="B35" s="372" t="s">
        <v>385</v>
      </c>
      <c r="C35" s="251">
        <v>690</v>
      </c>
      <c r="D35" s="251">
        <v>37</v>
      </c>
      <c r="E35" s="325" t="s">
        <v>799</v>
      </c>
      <c r="F35" s="251" t="s">
        <v>722</v>
      </c>
      <c r="G35" s="251">
        <v>2</v>
      </c>
      <c r="H35" s="372" t="s">
        <v>369</v>
      </c>
      <c r="J35" s="251" t="s">
        <v>395</v>
      </c>
      <c r="K35" s="251" t="s">
        <v>1249</v>
      </c>
    </row>
    <row r="36" spans="1:11" x14ac:dyDescent="0.2">
      <c r="A36" s="251">
        <v>34</v>
      </c>
      <c r="B36" s="372" t="s">
        <v>658</v>
      </c>
      <c r="C36" s="251">
        <v>729</v>
      </c>
      <c r="D36" s="251">
        <v>42</v>
      </c>
      <c r="E36" s="325" t="s">
        <v>1202</v>
      </c>
      <c r="F36" s="251" t="s">
        <v>723</v>
      </c>
      <c r="G36" s="251">
        <v>4</v>
      </c>
      <c r="H36" s="372" t="s">
        <v>1778</v>
      </c>
      <c r="J36" s="251" t="s">
        <v>392</v>
      </c>
      <c r="K36" s="251" t="s">
        <v>1774</v>
      </c>
    </row>
    <row r="38" spans="1:11" x14ac:dyDescent="0.2">
      <c r="A38" s="372" t="s">
        <v>1781</v>
      </c>
    </row>
  </sheetData>
  <printOptions gridLines="1"/>
  <pageMargins left="0.05" right="0" top="1" bottom="1" header="0.5" footer="0.5"/>
  <pageSetup orientation="landscape" horizontalDpi="4294967293" verticalDpi="4294967293" r:id="rId1"/>
  <headerFooter alignWithMargins="0">
    <oddFooter>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32"/>
  <sheetViews>
    <sheetView workbookViewId="0"/>
  </sheetViews>
  <sheetFormatPr defaultRowHeight="12.75" x14ac:dyDescent="0.2"/>
  <cols>
    <col min="1" max="1" width="15.85546875" customWidth="1"/>
    <col min="2" max="2" width="21" customWidth="1"/>
    <col min="3" max="3" width="6.5703125" style="160" bestFit="1" customWidth="1"/>
    <col min="4" max="4" width="7.7109375" style="37" bestFit="1" customWidth="1"/>
    <col min="5" max="5" width="6.140625" style="19" bestFit="1" customWidth="1"/>
    <col min="6" max="6" width="24.42578125" bestFit="1" customWidth="1"/>
    <col min="7" max="7" width="21.85546875" customWidth="1"/>
    <col min="8" max="8" width="9.140625" style="37" bestFit="1" customWidth="1"/>
    <col min="9" max="9" width="12.28515625" style="37" bestFit="1" customWidth="1"/>
    <col min="10" max="10" width="24.5703125" bestFit="1" customWidth="1"/>
  </cols>
  <sheetData>
    <row r="1" spans="1:10" s="24" customFormat="1" x14ac:dyDescent="0.2">
      <c r="B1" s="24" t="s">
        <v>1782</v>
      </c>
      <c r="C1" s="380" t="s">
        <v>1766</v>
      </c>
      <c r="D1" s="20" t="s">
        <v>354</v>
      </c>
      <c r="E1" s="66" t="s">
        <v>1101</v>
      </c>
      <c r="F1" s="24" t="s">
        <v>1783</v>
      </c>
      <c r="G1" s="24" t="s">
        <v>958</v>
      </c>
      <c r="H1" s="20" t="s">
        <v>980</v>
      </c>
      <c r="I1" s="20" t="s">
        <v>1784</v>
      </c>
      <c r="J1" s="24" t="s">
        <v>1785</v>
      </c>
    </row>
    <row r="3" spans="1:10" x14ac:dyDescent="0.2">
      <c r="A3" s="26" t="s">
        <v>1308</v>
      </c>
      <c r="B3" s="26" t="s">
        <v>1936</v>
      </c>
      <c r="C3" s="160">
        <v>34</v>
      </c>
      <c r="D3" s="37">
        <v>34</v>
      </c>
      <c r="E3" s="19">
        <v>14</v>
      </c>
      <c r="F3" s="26" t="s">
        <v>164</v>
      </c>
      <c r="G3" s="26" t="s">
        <v>981</v>
      </c>
      <c r="H3" s="38" t="s">
        <v>359</v>
      </c>
      <c r="I3" s="38" t="s">
        <v>2107</v>
      </c>
      <c r="J3" s="26" t="s">
        <v>203</v>
      </c>
    </row>
    <row r="4" spans="1:10" x14ac:dyDescent="0.2">
      <c r="B4" s="26" t="s">
        <v>1412</v>
      </c>
      <c r="C4" s="160">
        <v>31</v>
      </c>
      <c r="D4" s="37">
        <v>20</v>
      </c>
      <c r="E4" s="19">
        <v>10</v>
      </c>
      <c r="F4" s="26" t="s">
        <v>161</v>
      </c>
      <c r="G4" s="26" t="s">
        <v>974</v>
      </c>
      <c r="H4" s="38" t="s">
        <v>429</v>
      </c>
      <c r="I4" s="38" t="s">
        <v>1786</v>
      </c>
      <c r="J4" s="381" t="s">
        <v>275</v>
      </c>
    </row>
    <row r="5" spans="1:10" x14ac:dyDescent="0.2">
      <c r="B5" s="26" t="s">
        <v>1465</v>
      </c>
      <c r="C5" s="160">
        <v>31</v>
      </c>
      <c r="D5" s="37">
        <v>21</v>
      </c>
      <c r="E5" s="19">
        <v>4</v>
      </c>
      <c r="F5" s="26" t="s">
        <v>273</v>
      </c>
      <c r="G5" s="26" t="s">
        <v>978</v>
      </c>
      <c r="H5" s="38" t="s">
        <v>359</v>
      </c>
      <c r="I5" s="38" t="s">
        <v>1787</v>
      </c>
      <c r="J5" s="26" t="s">
        <v>1056</v>
      </c>
    </row>
    <row r="7" spans="1:10" x14ac:dyDescent="0.2">
      <c r="A7" s="26" t="s">
        <v>1311</v>
      </c>
      <c r="B7" s="26" t="s">
        <v>1788</v>
      </c>
      <c r="C7" s="160">
        <v>41</v>
      </c>
      <c r="D7" s="37">
        <v>30</v>
      </c>
      <c r="E7" s="19">
        <v>16</v>
      </c>
      <c r="F7" s="26" t="s">
        <v>236</v>
      </c>
      <c r="G7" s="26" t="s">
        <v>994</v>
      </c>
      <c r="H7" s="38" t="s">
        <v>359</v>
      </c>
      <c r="I7" s="38" t="s">
        <v>1789</v>
      </c>
      <c r="J7" s="26" t="s">
        <v>275</v>
      </c>
    </row>
    <row r="8" spans="1:10" x14ac:dyDescent="0.2">
      <c r="A8" s="26"/>
      <c r="B8" s="26" t="s">
        <v>1790</v>
      </c>
      <c r="C8" s="160">
        <v>37</v>
      </c>
      <c r="D8" s="37">
        <v>13</v>
      </c>
      <c r="E8" s="19">
        <v>14</v>
      </c>
      <c r="F8" s="26" t="s">
        <v>237</v>
      </c>
      <c r="G8" s="26" t="s">
        <v>996</v>
      </c>
      <c r="H8" s="38" t="s">
        <v>359</v>
      </c>
      <c r="I8" s="38" t="s">
        <v>1791</v>
      </c>
      <c r="J8" s="26" t="s">
        <v>1053</v>
      </c>
    </row>
    <row r="9" spans="1:10" x14ac:dyDescent="0.2">
      <c r="A9" s="26"/>
      <c r="B9" s="26" t="s">
        <v>1792</v>
      </c>
      <c r="C9" s="160">
        <v>37</v>
      </c>
      <c r="D9" s="37">
        <v>23</v>
      </c>
      <c r="E9" s="19">
        <v>15</v>
      </c>
      <c r="F9" s="26" t="s">
        <v>343</v>
      </c>
      <c r="G9" s="26" t="s">
        <v>1007</v>
      </c>
      <c r="H9" s="38" t="s">
        <v>359</v>
      </c>
      <c r="I9" s="38" t="s">
        <v>1793</v>
      </c>
      <c r="J9" s="26" t="s">
        <v>203</v>
      </c>
    </row>
    <row r="10" spans="1:10" x14ac:dyDescent="0.2">
      <c r="A10" s="26"/>
      <c r="B10" s="26" t="s">
        <v>1680</v>
      </c>
      <c r="C10" s="160">
        <v>37</v>
      </c>
      <c r="D10" s="37">
        <v>31</v>
      </c>
      <c r="E10" s="19">
        <v>11</v>
      </c>
      <c r="F10" s="26" t="s">
        <v>161</v>
      </c>
      <c r="G10" s="26" t="s">
        <v>974</v>
      </c>
      <c r="H10" s="38" t="s">
        <v>359</v>
      </c>
      <c r="I10" s="38" t="s">
        <v>1794</v>
      </c>
      <c r="J10" s="26" t="s">
        <v>1063</v>
      </c>
    </row>
    <row r="11" spans="1:10" x14ac:dyDescent="0.2">
      <c r="A11" s="26"/>
      <c r="B11" s="26" t="s">
        <v>1678</v>
      </c>
      <c r="C11" s="160">
        <v>37</v>
      </c>
      <c r="D11" s="37">
        <v>32</v>
      </c>
      <c r="E11" s="19">
        <v>9</v>
      </c>
      <c r="F11" s="26" t="s">
        <v>1063</v>
      </c>
      <c r="G11" s="26" t="s">
        <v>1075</v>
      </c>
      <c r="H11" s="38" t="s">
        <v>359</v>
      </c>
      <c r="I11" s="38" t="s">
        <v>1957</v>
      </c>
      <c r="J11" s="26" t="s">
        <v>311</v>
      </c>
    </row>
    <row r="13" spans="1:10" x14ac:dyDescent="0.2">
      <c r="A13" s="26" t="s">
        <v>1795</v>
      </c>
      <c r="B13" s="26" t="s">
        <v>1348</v>
      </c>
      <c r="C13" s="160">
        <v>29</v>
      </c>
      <c r="D13" s="37">
        <v>3</v>
      </c>
      <c r="E13" s="19">
        <v>11</v>
      </c>
      <c r="F13" s="26" t="s">
        <v>163</v>
      </c>
      <c r="G13" s="26" t="s">
        <v>983</v>
      </c>
      <c r="H13" s="38" t="s">
        <v>359</v>
      </c>
      <c r="I13" s="38" t="s">
        <v>1796</v>
      </c>
      <c r="J13" s="26" t="s">
        <v>161</v>
      </c>
    </row>
    <row r="14" spans="1:10" x14ac:dyDescent="0.2">
      <c r="B14" s="26" t="s">
        <v>1797</v>
      </c>
      <c r="C14" s="160">
        <v>29</v>
      </c>
      <c r="D14" s="37">
        <v>17</v>
      </c>
      <c r="E14" s="19">
        <v>11</v>
      </c>
      <c r="F14" s="26" t="s">
        <v>237</v>
      </c>
      <c r="G14" s="26" t="s">
        <v>996</v>
      </c>
      <c r="H14" s="38" t="s">
        <v>359</v>
      </c>
      <c r="I14" s="38" t="s">
        <v>1798</v>
      </c>
      <c r="J14" s="26" t="s">
        <v>1053</v>
      </c>
    </row>
    <row r="15" spans="1:10" x14ac:dyDescent="0.2">
      <c r="B15" s="26" t="s">
        <v>1568</v>
      </c>
      <c r="C15" s="160">
        <v>29</v>
      </c>
      <c r="D15" s="37">
        <v>23</v>
      </c>
      <c r="E15" s="19">
        <v>13</v>
      </c>
      <c r="F15" s="26" t="s">
        <v>1056</v>
      </c>
      <c r="G15" s="26" t="s">
        <v>44</v>
      </c>
      <c r="H15" s="38" t="s">
        <v>359</v>
      </c>
      <c r="I15" s="38" t="s">
        <v>1799</v>
      </c>
      <c r="J15" s="26" t="s">
        <v>273</v>
      </c>
    </row>
    <row r="17" spans="1:10" x14ac:dyDescent="0.2">
      <c r="A17" s="26" t="s">
        <v>1800</v>
      </c>
      <c r="B17" s="26" t="s">
        <v>1827</v>
      </c>
      <c r="C17" s="160">
        <v>24</v>
      </c>
      <c r="D17" s="37">
        <v>32</v>
      </c>
      <c r="E17" s="19">
        <v>5</v>
      </c>
      <c r="F17" s="26" t="s">
        <v>1063</v>
      </c>
      <c r="G17" s="26" t="s">
        <v>1008</v>
      </c>
      <c r="H17" s="38" t="s">
        <v>429</v>
      </c>
      <c r="I17" s="38" t="s">
        <v>1956</v>
      </c>
      <c r="J17" s="381" t="s">
        <v>236</v>
      </c>
    </row>
    <row r="18" spans="1:10" x14ac:dyDescent="0.2">
      <c r="A18" s="26"/>
      <c r="B18" s="26" t="s">
        <v>2108</v>
      </c>
      <c r="C18" s="160">
        <v>24</v>
      </c>
      <c r="D18" s="37">
        <v>34</v>
      </c>
      <c r="E18" s="19">
        <v>11</v>
      </c>
      <c r="F18" s="26" t="s">
        <v>236</v>
      </c>
      <c r="G18" s="26" t="s">
        <v>1806</v>
      </c>
      <c r="H18" s="38" t="s">
        <v>359</v>
      </c>
      <c r="I18" s="38" t="s">
        <v>2109</v>
      </c>
      <c r="J18" s="26" t="s">
        <v>1243</v>
      </c>
    </row>
    <row r="19" spans="1:10" x14ac:dyDescent="0.2">
      <c r="A19" s="26"/>
      <c r="B19" s="26" t="s">
        <v>1355</v>
      </c>
      <c r="C19" s="160">
        <v>23</v>
      </c>
      <c r="D19" s="37">
        <v>6</v>
      </c>
      <c r="E19" s="19">
        <v>6</v>
      </c>
      <c r="F19" s="26" t="s">
        <v>163</v>
      </c>
      <c r="G19" s="26" t="s">
        <v>983</v>
      </c>
      <c r="H19" s="38" t="s">
        <v>359</v>
      </c>
      <c r="I19" s="38" t="s">
        <v>1801</v>
      </c>
      <c r="J19" s="26" t="s">
        <v>203</v>
      </c>
    </row>
    <row r="21" spans="1:10" x14ac:dyDescent="0.2">
      <c r="A21" s="26" t="s">
        <v>1313</v>
      </c>
      <c r="B21" s="26" t="s">
        <v>1803</v>
      </c>
      <c r="C21" s="160">
        <v>23</v>
      </c>
      <c r="D21" s="37">
        <v>27</v>
      </c>
      <c r="E21" s="19">
        <v>4</v>
      </c>
      <c r="F21" s="26" t="s">
        <v>1080</v>
      </c>
      <c r="G21" s="26" t="s">
        <v>997</v>
      </c>
      <c r="H21" s="38" t="s">
        <v>359</v>
      </c>
      <c r="I21" s="38" t="s">
        <v>1804</v>
      </c>
      <c r="J21" s="26" t="s">
        <v>1805</v>
      </c>
    </row>
    <row r="22" spans="1:10" x14ac:dyDescent="0.2">
      <c r="A22" s="26"/>
      <c r="B22" s="26" t="s">
        <v>1420</v>
      </c>
      <c r="C22" s="160">
        <v>22</v>
      </c>
      <c r="D22" s="37">
        <v>10</v>
      </c>
      <c r="E22" s="19">
        <v>5</v>
      </c>
      <c r="F22" s="26" t="s">
        <v>236</v>
      </c>
      <c r="G22" s="26" t="s">
        <v>1806</v>
      </c>
      <c r="H22" s="38" t="s">
        <v>359</v>
      </c>
      <c r="I22" s="38" t="s">
        <v>1807</v>
      </c>
      <c r="J22" s="26" t="s">
        <v>1042</v>
      </c>
    </row>
    <row r="23" spans="1:10" x14ac:dyDescent="0.2">
      <c r="B23" s="26" t="s">
        <v>1457</v>
      </c>
      <c r="C23" s="160">
        <v>22</v>
      </c>
      <c r="D23" s="37">
        <v>23</v>
      </c>
      <c r="E23" s="19">
        <v>15</v>
      </c>
      <c r="F23" s="26" t="s">
        <v>343</v>
      </c>
      <c r="G23" s="26" t="s">
        <v>1007</v>
      </c>
      <c r="H23" s="38" t="s">
        <v>359</v>
      </c>
      <c r="I23" s="38" t="s">
        <v>1793</v>
      </c>
      <c r="J23" s="26" t="s">
        <v>203</v>
      </c>
    </row>
    <row r="24" spans="1:10" x14ac:dyDescent="0.2">
      <c r="B24" s="26" t="s">
        <v>1987</v>
      </c>
      <c r="C24" s="160">
        <v>22</v>
      </c>
      <c r="D24" s="37">
        <v>34</v>
      </c>
      <c r="E24" s="19">
        <v>1</v>
      </c>
      <c r="F24" s="26" t="s">
        <v>351</v>
      </c>
      <c r="G24" s="26" t="s">
        <v>1011</v>
      </c>
      <c r="H24" s="38" t="s">
        <v>359</v>
      </c>
      <c r="I24" s="38" t="s">
        <v>1057</v>
      </c>
      <c r="J24" s="26" t="s">
        <v>274</v>
      </c>
    </row>
    <row r="26" spans="1:10" x14ac:dyDescent="0.2">
      <c r="A26" s="26" t="s">
        <v>1522</v>
      </c>
      <c r="B26" s="26" t="s">
        <v>1574</v>
      </c>
      <c r="C26" s="160">
        <v>21</v>
      </c>
      <c r="D26" s="37">
        <v>12</v>
      </c>
      <c r="E26" s="19">
        <v>14</v>
      </c>
      <c r="F26" s="26" t="s">
        <v>1080</v>
      </c>
      <c r="G26" s="26" t="s">
        <v>997</v>
      </c>
      <c r="H26" s="38" t="s">
        <v>359</v>
      </c>
      <c r="I26" s="38" t="s">
        <v>1808</v>
      </c>
      <c r="J26" s="26" t="s">
        <v>237</v>
      </c>
    </row>
    <row r="27" spans="1:10" x14ac:dyDescent="0.2">
      <c r="B27" s="26" t="s">
        <v>1809</v>
      </c>
      <c r="C27" s="160">
        <v>20</v>
      </c>
      <c r="D27" s="37">
        <v>12</v>
      </c>
      <c r="E27" s="19">
        <v>4</v>
      </c>
      <c r="F27" s="26" t="s">
        <v>202</v>
      </c>
      <c r="G27" s="26" t="s">
        <v>992</v>
      </c>
      <c r="H27" s="38" t="s">
        <v>359</v>
      </c>
      <c r="I27" s="38" t="s">
        <v>1810</v>
      </c>
      <c r="J27" s="26" t="s">
        <v>1042</v>
      </c>
    </row>
    <row r="28" spans="1:10" x14ac:dyDescent="0.2">
      <c r="B28" s="26" t="s">
        <v>1584</v>
      </c>
      <c r="C28" s="160">
        <v>20</v>
      </c>
      <c r="D28" s="37">
        <v>17</v>
      </c>
      <c r="E28" s="19">
        <v>12</v>
      </c>
      <c r="F28" s="26" t="s">
        <v>237</v>
      </c>
      <c r="G28" s="26" t="s">
        <v>996</v>
      </c>
      <c r="H28" s="38" t="s">
        <v>429</v>
      </c>
      <c r="I28" s="38" t="s">
        <v>1811</v>
      </c>
      <c r="J28" s="381" t="s">
        <v>275</v>
      </c>
    </row>
    <row r="29" spans="1:10" x14ac:dyDescent="0.2">
      <c r="B29" s="26" t="s">
        <v>1482</v>
      </c>
      <c r="C29" s="160">
        <v>20</v>
      </c>
      <c r="D29" s="37">
        <v>20</v>
      </c>
      <c r="E29" s="19">
        <v>4</v>
      </c>
      <c r="F29" s="26" t="s">
        <v>274</v>
      </c>
      <c r="G29" s="26" t="s">
        <v>1006</v>
      </c>
      <c r="H29" s="38" t="s">
        <v>359</v>
      </c>
      <c r="I29" s="38" t="s">
        <v>1812</v>
      </c>
      <c r="J29" s="26" t="s">
        <v>236</v>
      </c>
    </row>
    <row r="30" spans="1:10" x14ac:dyDescent="0.2">
      <c r="B30" s="26" t="s">
        <v>1569</v>
      </c>
      <c r="C30" s="160">
        <v>20</v>
      </c>
      <c r="D30" s="37">
        <v>21</v>
      </c>
      <c r="E30" s="19">
        <v>4</v>
      </c>
      <c r="F30" s="26" t="s">
        <v>311</v>
      </c>
      <c r="G30" s="26" t="s">
        <v>1004</v>
      </c>
      <c r="H30" s="38" t="s">
        <v>359</v>
      </c>
      <c r="I30" s="38" t="s">
        <v>1813</v>
      </c>
      <c r="J30" s="26" t="s">
        <v>275</v>
      </c>
    </row>
    <row r="31" spans="1:10" x14ac:dyDescent="0.2">
      <c r="B31" s="26" t="s">
        <v>1596</v>
      </c>
      <c r="C31" s="160">
        <v>20</v>
      </c>
      <c r="D31" s="37">
        <v>21</v>
      </c>
      <c r="E31" s="19">
        <v>10</v>
      </c>
      <c r="F31" s="26" t="s">
        <v>203</v>
      </c>
      <c r="G31" s="26" t="s">
        <v>968</v>
      </c>
      <c r="H31" s="38" t="s">
        <v>359</v>
      </c>
      <c r="I31" s="38" t="s">
        <v>1814</v>
      </c>
      <c r="J31" s="26" t="s">
        <v>1080</v>
      </c>
    </row>
    <row r="32" spans="1:10" x14ac:dyDescent="0.2">
      <c r="B32" s="26" t="s">
        <v>1537</v>
      </c>
      <c r="C32" s="160">
        <v>20</v>
      </c>
      <c r="D32" s="37">
        <v>25</v>
      </c>
      <c r="E32" s="19">
        <v>13</v>
      </c>
      <c r="F32" s="26" t="s">
        <v>161</v>
      </c>
      <c r="G32" s="26" t="s">
        <v>974</v>
      </c>
      <c r="H32" s="38" t="s">
        <v>359</v>
      </c>
      <c r="I32" s="38" t="s">
        <v>1815</v>
      </c>
      <c r="J32" s="26" t="s">
        <v>274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G37"/>
  <sheetViews>
    <sheetView topLeftCell="T1" zoomScaleNormal="100" workbookViewId="0">
      <selection activeCell="AG3" sqref="AG3"/>
    </sheetView>
  </sheetViews>
  <sheetFormatPr defaultRowHeight="15" x14ac:dyDescent="0.25"/>
  <cols>
    <col min="1" max="1" width="7" style="387" bestFit="1" customWidth="1"/>
    <col min="2" max="12" width="11.42578125" style="387" customWidth="1"/>
    <col min="13" max="13" width="11.42578125" style="388" customWidth="1"/>
    <col min="14" max="44" width="11.42578125" style="389" customWidth="1"/>
    <col min="45" max="16384" width="9.140625" style="389"/>
  </cols>
  <sheetData>
    <row r="1" spans="1:33" s="382" customFormat="1" ht="9.9499999999999993" customHeight="1" x14ac:dyDescent="0.15">
      <c r="A1" s="382" t="s">
        <v>354</v>
      </c>
      <c r="B1" s="382">
        <v>4</v>
      </c>
      <c r="C1" s="382">
        <v>5</v>
      </c>
      <c r="D1" s="382">
        <v>6</v>
      </c>
      <c r="E1" s="382">
        <v>7</v>
      </c>
      <c r="F1" s="382">
        <v>8</v>
      </c>
      <c r="G1" s="382">
        <v>9</v>
      </c>
      <c r="H1" s="382">
        <v>10</v>
      </c>
      <c r="I1" s="382">
        <v>11</v>
      </c>
      <c r="J1" s="382">
        <v>12</v>
      </c>
      <c r="K1" s="382">
        <v>13</v>
      </c>
      <c r="L1" s="382">
        <v>14</v>
      </c>
      <c r="M1" s="382">
        <v>15</v>
      </c>
      <c r="N1" s="382">
        <v>16</v>
      </c>
      <c r="O1" s="382">
        <v>17</v>
      </c>
      <c r="P1" s="382">
        <v>18</v>
      </c>
      <c r="Q1" s="382">
        <v>19</v>
      </c>
      <c r="R1" s="382">
        <v>20</v>
      </c>
      <c r="S1" s="382">
        <v>21</v>
      </c>
      <c r="T1" s="382">
        <v>22</v>
      </c>
      <c r="U1" s="382">
        <v>23</v>
      </c>
      <c r="V1" s="382">
        <v>24</v>
      </c>
      <c r="W1" s="382">
        <v>25</v>
      </c>
      <c r="X1" s="382">
        <v>26</v>
      </c>
      <c r="Y1" s="382">
        <v>27</v>
      </c>
      <c r="Z1" s="382">
        <v>28</v>
      </c>
      <c r="AA1" s="382">
        <v>29</v>
      </c>
      <c r="AB1" s="382">
        <v>30</v>
      </c>
      <c r="AC1" s="382">
        <v>31</v>
      </c>
      <c r="AD1" s="382">
        <v>32</v>
      </c>
      <c r="AE1" s="382">
        <v>33</v>
      </c>
      <c r="AF1" s="382">
        <v>34</v>
      </c>
      <c r="AG1" s="382">
        <v>35</v>
      </c>
    </row>
    <row r="2" spans="1:33" s="383" customFormat="1" ht="9.9499999999999993" customHeight="1" x14ac:dyDescent="0.15">
      <c r="A2" s="383" t="s">
        <v>446</v>
      </c>
    </row>
    <row r="3" spans="1:33" s="384" customFormat="1" ht="9.9499999999999993" customHeight="1" x14ac:dyDescent="0.15">
      <c r="A3" s="384">
        <v>1</v>
      </c>
      <c r="B3" s="384" t="s">
        <v>373</v>
      </c>
      <c r="C3" s="384" t="s">
        <v>373</v>
      </c>
      <c r="D3" s="384" t="s">
        <v>373</v>
      </c>
      <c r="E3" s="384" t="s">
        <v>373</v>
      </c>
      <c r="F3" s="384" t="s">
        <v>373</v>
      </c>
      <c r="G3" s="384" t="s">
        <v>373</v>
      </c>
      <c r="H3" s="384" t="s">
        <v>373</v>
      </c>
      <c r="I3" s="384" t="s">
        <v>373</v>
      </c>
      <c r="J3" s="384" t="s">
        <v>367</v>
      </c>
      <c r="K3" s="384" t="s">
        <v>367</v>
      </c>
      <c r="L3" s="384" t="s">
        <v>367</v>
      </c>
      <c r="M3" s="384" t="s">
        <v>367</v>
      </c>
      <c r="N3" s="384" t="s">
        <v>398</v>
      </c>
      <c r="O3" s="384" t="s">
        <v>398</v>
      </c>
      <c r="P3" s="384" t="s">
        <v>398</v>
      </c>
      <c r="Q3" s="384" t="s">
        <v>398</v>
      </c>
      <c r="R3" s="384" t="s">
        <v>398</v>
      </c>
      <c r="S3" s="384" t="s">
        <v>394</v>
      </c>
      <c r="T3" s="384" t="s">
        <v>394</v>
      </c>
      <c r="U3" s="384" t="s">
        <v>394</v>
      </c>
      <c r="V3" s="384" t="s">
        <v>394</v>
      </c>
      <c r="W3" s="384" t="s">
        <v>394</v>
      </c>
      <c r="X3" s="384" t="s">
        <v>394</v>
      </c>
      <c r="Y3" s="384" t="s">
        <v>714</v>
      </c>
      <c r="Z3" s="384" t="s">
        <v>399</v>
      </c>
      <c r="AA3" s="384" t="s">
        <v>399</v>
      </c>
      <c r="AB3" s="384" t="s">
        <v>399</v>
      </c>
      <c r="AC3" s="384" t="s">
        <v>658</v>
      </c>
      <c r="AD3" s="384" t="s">
        <v>658</v>
      </c>
      <c r="AE3" s="384" t="s">
        <v>658</v>
      </c>
      <c r="AF3" s="384" t="s">
        <v>658</v>
      </c>
    </row>
    <row r="4" spans="1:33" s="384" customFormat="1" ht="9.9499999999999993" customHeight="1" x14ac:dyDescent="0.15">
      <c r="B4" s="384" t="s">
        <v>1321</v>
      </c>
      <c r="C4" s="385" t="s">
        <v>1776</v>
      </c>
      <c r="D4" s="384" t="s">
        <v>1405</v>
      </c>
      <c r="E4" s="384" t="s">
        <v>1458</v>
      </c>
      <c r="F4" s="384" t="s">
        <v>1393</v>
      </c>
      <c r="G4" s="384" t="s">
        <v>1797</v>
      </c>
      <c r="H4" s="384" t="s">
        <v>1398</v>
      </c>
      <c r="I4" s="384" t="s">
        <v>1458</v>
      </c>
      <c r="J4" s="384" t="s">
        <v>1458</v>
      </c>
      <c r="K4" s="384" t="s">
        <v>1446</v>
      </c>
      <c r="L4" s="384" t="s">
        <v>1446</v>
      </c>
      <c r="M4" s="384" t="s">
        <v>1446</v>
      </c>
      <c r="N4" s="384" t="s">
        <v>1816</v>
      </c>
      <c r="O4" s="384" t="s">
        <v>1816</v>
      </c>
      <c r="P4" s="384" t="s">
        <v>1817</v>
      </c>
      <c r="Q4" s="384" t="s">
        <v>1818</v>
      </c>
      <c r="R4" s="384" t="s">
        <v>1819</v>
      </c>
      <c r="S4" s="383" t="s">
        <v>1819</v>
      </c>
      <c r="T4" s="383" t="s">
        <v>1818</v>
      </c>
      <c r="U4" s="383" t="s">
        <v>1820</v>
      </c>
      <c r="V4" s="383" t="s">
        <v>1792</v>
      </c>
      <c r="W4" s="383" t="s">
        <v>1821</v>
      </c>
      <c r="X4" s="383" t="s">
        <v>1821</v>
      </c>
      <c r="Y4" s="383" t="s">
        <v>1821</v>
      </c>
      <c r="Z4" s="383" t="s">
        <v>1821</v>
      </c>
      <c r="AA4" s="383" t="s">
        <v>1821</v>
      </c>
      <c r="AB4" s="383" t="s">
        <v>1462</v>
      </c>
      <c r="AC4" s="384" t="s">
        <v>1822</v>
      </c>
      <c r="AD4" s="384" t="s">
        <v>1663</v>
      </c>
      <c r="AE4" s="384" t="s">
        <v>1663</v>
      </c>
      <c r="AF4" s="384" t="s">
        <v>1935</v>
      </c>
    </row>
    <row r="5" spans="1:33" s="384" customFormat="1" ht="9.9499999999999993" customHeight="1" x14ac:dyDescent="0.15">
      <c r="S5" s="383"/>
      <c r="T5" s="383"/>
      <c r="U5" s="383"/>
      <c r="V5" s="383"/>
      <c r="W5" s="383"/>
      <c r="X5" s="383"/>
      <c r="Y5" s="383"/>
      <c r="Z5" s="383"/>
      <c r="AA5" s="383"/>
      <c r="AB5" s="383"/>
    </row>
    <row r="6" spans="1:33" s="384" customFormat="1" ht="9.9499999999999993" customHeight="1" x14ac:dyDescent="0.15">
      <c r="A6" s="384">
        <v>2</v>
      </c>
      <c r="B6" s="384" t="s">
        <v>378</v>
      </c>
      <c r="C6" s="384" t="s">
        <v>378</v>
      </c>
      <c r="D6" s="384" t="s">
        <v>378</v>
      </c>
      <c r="E6" s="384" t="s">
        <v>378</v>
      </c>
      <c r="F6" s="384" t="s">
        <v>378</v>
      </c>
      <c r="G6" s="384" t="s">
        <v>378</v>
      </c>
      <c r="H6" s="384" t="s">
        <v>378</v>
      </c>
      <c r="I6" s="384" t="s">
        <v>378</v>
      </c>
      <c r="J6" s="384" t="s">
        <v>378</v>
      </c>
      <c r="K6" s="384" t="s">
        <v>378</v>
      </c>
      <c r="L6" s="384" t="s">
        <v>378</v>
      </c>
      <c r="M6" s="384" t="s">
        <v>378</v>
      </c>
      <c r="N6" s="384" t="s">
        <v>378</v>
      </c>
      <c r="O6" s="384" t="s">
        <v>378</v>
      </c>
      <c r="P6" s="384" t="s">
        <v>378</v>
      </c>
      <c r="Q6" s="384" t="s">
        <v>378</v>
      </c>
      <c r="R6" s="384" t="s">
        <v>378</v>
      </c>
      <c r="S6" s="384" t="s">
        <v>378</v>
      </c>
      <c r="T6" s="384" t="s">
        <v>378</v>
      </c>
      <c r="U6" s="384" t="s">
        <v>378</v>
      </c>
      <c r="V6" s="384" t="s">
        <v>378</v>
      </c>
      <c r="W6" s="384" t="s">
        <v>378</v>
      </c>
      <c r="X6" s="384" t="s">
        <v>378</v>
      </c>
      <c r="Y6" s="384" t="s">
        <v>378</v>
      </c>
      <c r="Z6" s="384" t="s">
        <v>378</v>
      </c>
      <c r="AA6" s="384" t="s">
        <v>378</v>
      </c>
      <c r="AB6" s="384" t="s">
        <v>378</v>
      </c>
      <c r="AC6" s="384" t="s">
        <v>378</v>
      </c>
      <c r="AD6" s="384" t="s">
        <v>378</v>
      </c>
      <c r="AE6" s="384" t="s">
        <v>378</v>
      </c>
      <c r="AF6" s="384" t="s">
        <v>378</v>
      </c>
    </row>
    <row r="7" spans="1:33" s="384" customFormat="1" ht="9.9499999999999993" customHeight="1" x14ac:dyDescent="0.15">
      <c r="B7" s="384" t="s">
        <v>1393</v>
      </c>
      <c r="C7" s="384" t="s">
        <v>1393</v>
      </c>
      <c r="D7" s="425" t="s">
        <v>1359</v>
      </c>
      <c r="E7" s="425" t="s">
        <v>1359</v>
      </c>
      <c r="F7" s="425" t="s">
        <v>1359</v>
      </c>
      <c r="G7" s="425" t="s">
        <v>1359</v>
      </c>
      <c r="H7" s="426" t="s">
        <v>1386</v>
      </c>
      <c r="I7" s="426" t="s">
        <v>1386</v>
      </c>
      <c r="J7" s="426" t="s">
        <v>1386</v>
      </c>
      <c r="K7" s="426" t="s">
        <v>1386</v>
      </c>
      <c r="L7" s="426" t="s">
        <v>1386</v>
      </c>
      <c r="M7" s="426" t="s">
        <v>1386</v>
      </c>
      <c r="N7" s="384" t="s">
        <v>1823</v>
      </c>
      <c r="O7" s="384" t="s">
        <v>1824</v>
      </c>
      <c r="P7" s="384" t="s">
        <v>1824</v>
      </c>
      <c r="Q7" s="384" t="s">
        <v>1556</v>
      </c>
      <c r="R7" s="384" t="s">
        <v>1544</v>
      </c>
      <c r="S7" s="384" t="s">
        <v>1544</v>
      </c>
      <c r="T7" s="384" t="s">
        <v>1825</v>
      </c>
      <c r="U7" s="384" t="s">
        <v>1825</v>
      </c>
      <c r="V7" s="384" t="s">
        <v>1389</v>
      </c>
      <c r="W7" s="384" t="s">
        <v>1389</v>
      </c>
      <c r="X7" s="384" t="s">
        <v>1582</v>
      </c>
      <c r="Y7" s="384" t="s">
        <v>1582</v>
      </c>
      <c r="Z7" s="384" t="s">
        <v>1826</v>
      </c>
      <c r="AA7" s="384" t="s">
        <v>1827</v>
      </c>
      <c r="AB7" s="384" t="s">
        <v>1828</v>
      </c>
      <c r="AC7" s="384" t="s">
        <v>1828</v>
      </c>
      <c r="AD7" s="384" t="s">
        <v>1935</v>
      </c>
      <c r="AE7" s="384" t="s">
        <v>1998</v>
      </c>
      <c r="AF7" s="384" t="s">
        <v>1998</v>
      </c>
    </row>
    <row r="8" spans="1:33" s="384" customFormat="1" ht="9.9499999999999993" customHeight="1" x14ac:dyDescent="0.15"/>
    <row r="9" spans="1:33" s="384" customFormat="1" ht="9.9499999999999993" customHeight="1" x14ac:dyDescent="0.15">
      <c r="A9" s="384">
        <v>3</v>
      </c>
      <c r="B9" s="384" t="s">
        <v>406</v>
      </c>
      <c r="C9" s="384" t="s">
        <v>406</v>
      </c>
      <c r="D9" s="384" t="s">
        <v>406</v>
      </c>
      <c r="E9" s="384" t="s">
        <v>368</v>
      </c>
      <c r="F9" s="384" t="s">
        <v>368</v>
      </c>
      <c r="G9" s="384" t="s">
        <v>368</v>
      </c>
      <c r="H9" s="384" t="s">
        <v>368</v>
      </c>
      <c r="I9" s="384" t="s">
        <v>368</v>
      </c>
      <c r="J9" s="384" t="s">
        <v>368</v>
      </c>
      <c r="K9" s="384" t="s">
        <v>368</v>
      </c>
      <c r="L9" s="384" t="s">
        <v>370</v>
      </c>
      <c r="M9" s="384" t="s">
        <v>370</v>
      </c>
      <c r="N9" s="384" t="s">
        <v>370</v>
      </c>
      <c r="O9" s="384" t="s">
        <v>392</v>
      </c>
      <c r="P9" s="384" t="s">
        <v>392</v>
      </c>
      <c r="Q9" s="384" t="s">
        <v>392</v>
      </c>
      <c r="R9" s="384" t="s">
        <v>392</v>
      </c>
      <c r="S9" s="384" t="s">
        <v>392</v>
      </c>
      <c r="T9" s="384" t="s">
        <v>392</v>
      </c>
      <c r="U9" s="384" t="s">
        <v>392</v>
      </c>
      <c r="V9" s="384" t="s">
        <v>392</v>
      </c>
      <c r="W9" s="384" t="s">
        <v>392</v>
      </c>
      <c r="X9" s="384" t="s">
        <v>392</v>
      </c>
      <c r="Y9" s="384" t="s">
        <v>392</v>
      </c>
      <c r="Z9" s="384" t="s">
        <v>392</v>
      </c>
      <c r="AA9" s="384" t="s">
        <v>392</v>
      </c>
      <c r="AB9" s="384" t="s">
        <v>392</v>
      </c>
      <c r="AC9" s="384" t="s">
        <v>392</v>
      </c>
      <c r="AD9" s="384" t="s">
        <v>392</v>
      </c>
      <c r="AE9" s="384" t="s">
        <v>392</v>
      </c>
      <c r="AF9" s="384" t="s">
        <v>392</v>
      </c>
    </row>
    <row r="10" spans="1:33" s="384" customFormat="1" ht="9.9499999999999993" customHeight="1" x14ac:dyDescent="0.15">
      <c r="B10" s="384" t="s">
        <v>1324</v>
      </c>
      <c r="C10" s="384" t="s">
        <v>1324</v>
      </c>
      <c r="D10" s="384" t="s">
        <v>1324</v>
      </c>
      <c r="E10" s="384" t="s">
        <v>1324</v>
      </c>
      <c r="F10" s="384" t="s">
        <v>1324</v>
      </c>
      <c r="G10" s="425" t="s">
        <v>1437</v>
      </c>
      <c r="H10" s="425" t="s">
        <v>1437</v>
      </c>
      <c r="I10" s="425" t="s">
        <v>1437</v>
      </c>
      <c r="J10" s="425" t="s">
        <v>1437</v>
      </c>
      <c r="K10" s="425" t="s">
        <v>1437</v>
      </c>
      <c r="L10" s="384" t="s">
        <v>1437</v>
      </c>
      <c r="M10" s="384" t="s">
        <v>1829</v>
      </c>
      <c r="N10" s="384" t="s">
        <v>1830</v>
      </c>
      <c r="O10" s="384" t="s">
        <v>1830</v>
      </c>
      <c r="P10" s="386" t="s">
        <v>1462</v>
      </c>
      <c r="Q10" s="386" t="s">
        <v>1594</v>
      </c>
      <c r="R10" s="386" t="s">
        <v>1567</v>
      </c>
      <c r="S10" s="386" t="s">
        <v>1831</v>
      </c>
      <c r="T10" s="386" t="s">
        <v>1636</v>
      </c>
      <c r="U10" s="386" t="s">
        <v>1636</v>
      </c>
      <c r="V10" s="386" t="s">
        <v>1818</v>
      </c>
      <c r="W10" s="424" t="s">
        <v>1832</v>
      </c>
      <c r="X10" s="424" t="s">
        <v>1832</v>
      </c>
      <c r="Y10" s="424" t="s">
        <v>1832</v>
      </c>
      <c r="Z10" s="424" t="s">
        <v>1832</v>
      </c>
      <c r="AA10" s="424" t="s">
        <v>1833</v>
      </c>
      <c r="AB10" s="424" t="s">
        <v>1833</v>
      </c>
      <c r="AC10" s="425" t="s">
        <v>1640</v>
      </c>
      <c r="AD10" s="425" t="s">
        <v>1640</v>
      </c>
      <c r="AE10" s="384" t="s">
        <v>1999</v>
      </c>
      <c r="AF10" s="384" t="s">
        <v>1999</v>
      </c>
    </row>
    <row r="11" spans="1:33" s="384" customFormat="1" ht="9.9499999999999993" customHeight="1" x14ac:dyDescent="0.15"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33" s="384" customFormat="1" ht="9.9499999999999993" customHeight="1" x14ac:dyDescent="0.15">
      <c r="A12" s="384">
        <v>4</v>
      </c>
      <c r="B12" s="384" t="s">
        <v>367</v>
      </c>
      <c r="C12" s="384" t="s">
        <v>367</v>
      </c>
      <c r="D12" s="384" t="s">
        <v>367</v>
      </c>
      <c r="E12" s="384" t="s">
        <v>367</v>
      </c>
      <c r="F12" s="384" t="s">
        <v>385</v>
      </c>
      <c r="G12" s="384" t="s">
        <v>385</v>
      </c>
      <c r="H12" s="384" t="s">
        <v>385</v>
      </c>
      <c r="I12" s="384" t="s">
        <v>385</v>
      </c>
      <c r="J12" s="384" t="s">
        <v>385</v>
      </c>
      <c r="K12" s="384" t="s">
        <v>385</v>
      </c>
      <c r="L12" s="384" t="s">
        <v>385</v>
      </c>
      <c r="M12" s="384" t="s">
        <v>385</v>
      </c>
      <c r="N12" s="384" t="s">
        <v>385</v>
      </c>
      <c r="O12" s="384" t="s">
        <v>385</v>
      </c>
      <c r="P12" s="384" t="s">
        <v>385</v>
      </c>
      <c r="Q12" s="384" t="s">
        <v>385</v>
      </c>
      <c r="R12" s="384" t="s">
        <v>385</v>
      </c>
      <c r="S12" s="384" t="s">
        <v>385</v>
      </c>
      <c r="T12" s="384" t="s">
        <v>385</v>
      </c>
      <c r="U12" s="384" t="s">
        <v>385</v>
      </c>
      <c r="V12" s="384" t="s">
        <v>385</v>
      </c>
      <c r="W12" s="384" t="s">
        <v>385</v>
      </c>
      <c r="X12" s="384" t="s">
        <v>385</v>
      </c>
      <c r="Y12" s="384" t="s">
        <v>385</v>
      </c>
      <c r="Z12" s="384" t="s">
        <v>385</v>
      </c>
      <c r="AA12" s="384" t="s">
        <v>385</v>
      </c>
      <c r="AB12" s="384" t="s">
        <v>385</v>
      </c>
      <c r="AC12" s="384" t="s">
        <v>385</v>
      </c>
      <c r="AD12" s="384" t="s">
        <v>385</v>
      </c>
      <c r="AE12" s="384" t="s">
        <v>385</v>
      </c>
      <c r="AF12" s="384" t="s">
        <v>385</v>
      </c>
    </row>
    <row r="13" spans="1:33" s="384" customFormat="1" ht="9.9499999999999993" customHeight="1" x14ac:dyDescent="0.15">
      <c r="B13" s="425" t="s">
        <v>1348</v>
      </c>
      <c r="C13" s="425" t="s">
        <v>1348</v>
      </c>
      <c r="D13" s="425" t="s">
        <v>1348</v>
      </c>
      <c r="E13" s="425" t="s">
        <v>1348</v>
      </c>
      <c r="F13" s="384" t="s">
        <v>1402</v>
      </c>
      <c r="G13" s="384" t="s">
        <v>1432</v>
      </c>
      <c r="H13" s="384" t="s">
        <v>1834</v>
      </c>
      <c r="I13" s="384" t="s">
        <v>1835</v>
      </c>
      <c r="J13" s="384" t="s">
        <v>1835</v>
      </c>
      <c r="K13" s="386" t="s">
        <v>1836</v>
      </c>
      <c r="L13" s="386" t="s">
        <v>1456</v>
      </c>
      <c r="M13" s="386" t="s">
        <v>1421</v>
      </c>
      <c r="N13" s="386" t="s">
        <v>1544</v>
      </c>
      <c r="O13" s="386" t="s">
        <v>1544</v>
      </c>
      <c r="P13" s="424" t="s">
        <v>1635</v>
      </c>
      <c r="Q13" s="424" t="s">
        <v>1635</v>
      </c>
      <c r="R13" s="424" t="s">
        <v>1635</v>
      </c>
      <c r="S13" s="424" t="s">
        <v>1635</v>
      </c>
      <c r="T13" s="386" t="s">
        <v>1837</v>
      </c>
      <c r="U13" s="386" t="s">
        <v>1837</v>
      </c>
      <c r="V13" s="386" t="s">
        <v>1837</v>
      </c>
      <c r="W13" s="386" t="s">
        <v>1635</v>
      </c>
      <c r="X13" s="386" t="s">
        <v>1635</v>
      </c>
      <c r="Y13" s="386" t="s">
        <v>1622</v>
      </c>
      <c r="Z13" s="424" t="s">
        <v>1838</v>
      </c>
      <c r="AA13" s="424" t="s">
        <v>1838</v>
      </c>
      <c r="AB13" s="424" t="s">
        <v>1838</v>
      </c>
      <c r="AC13" s="425" t="s">
        <v>1838</v>
      </c>
      <c r="AD13" s="425" t="s">
        <v>1838</v>
      </c>
      <c r="AE13" s="384" t="s">
        <v>1983</v>
      </c>
      <c r="AF13" s="384" t="s">
        <v>1984</v>
      </c>
    </row>
    <row r="14" spans="1:33" s="384" customFormat="1" ht="9.9499999999999993" customHeight="1" x14ac:dyDescent="0.15"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33" s="384" customFormat="1" ht="9.9499999999999993" customHeight="1" x14ac:dyDescent="0.15">
      <c r="A15" s="384">
        <v>5</v>
      </c>
      <c r="B15" s="384" t="s">
        <v>404</v>
      </c>
      <c r="C15" s="384" t="s">
        <v>404</v>
      </c>
      <c r="D15" s="384" t="s">
        <v>404</v>
      </c>
      <c r="E15" s="384" t="s">
        <v>404</v>
      </c>
      <c r="F15" s="384" t="s">
        <v>404</v>
      </c>
      <c r="G15" s="384" t="s">
        <v>404</v>
      </c>
      <c r="H15" s="384" t="s">
        <v>404</v>
      </c>
      <c r="I15" s="384" t="s">
        <v>404</v>
      </c>
      <c r="J15" s="384" t="s">
        <v>404</v>
      </c>
      <c r="K15" s="384" t="s">
        <v>404</v>
      </c>
      <c r="L15" s="384" t="s">
        <v>404</v>
      </c>
      <c r="M15" s="384" t="s">
        <v>404</v>
      </c>
      <c r="N15" s="384" t="s">
        <v>404</v>
      </c>
      <c r="O15" s="384" t="s">
        <v>404</v>
      </c>
      <c r="P15" s="384" t="s">
        <v>404</v>
      </c>
      <c r="Q15" s="384" t="s">
        <v>404</v>
      </c>
      <c r="R15" s="384" t="s">
        <v>404</v>
      </c>
      <c r="S15" s="384" t="s">
        <v>404</v>
      </c>
      <c r="T15" s="384" t="s">
        <v>404</v>
      </c>
      <c r="U15" s="384" t="s">
        <v>404</v>
      </c>
      <c r="V15" s="384" t="s">
        <v>407</v>
      </c>
      <c r="W15" s="384" t="s">
        <v>407</v>
      </c>
      <c r="X15" s="384" t="s">
        <v>407</v>
      </c>
      <c r="Y15" s="384" t="s">
        <v>407</v>
      </c>
      <c r="Z15" s="384" t="s">
        <v>407</v>
      </c>
      <c r="AA15" s="384" t="s">
        <v>407</v>
      </c>
      <c r="AB15" s="384" t="s">
        <v>407</v>
      </c>
      <c r="AC15" s="384" t="s">
        <v>407</v>
      </c>
      <c r="AD15" s="384" t="s">
        <v>407</v>
      </c>
      <c r="AE15" s="384" t="s">
        <v>407</v>
      </c>
      <c r="AF15" s="384" t="s">
        <v>407</v>
      </c>
    </row>
    <row r="16" spans="1:33" s="384" customFormat="1" ht="9.9499999999999993" customHeight="1" x14ac:dyDescent="0.15">
      <c r="B16" s="384" t="s">
        <v>1325</v>
      </c>
      <c r="C16" s="384" t="s">
        <v>1325</v>
      </c>
      <c r="D16" s="384" t="s">
        <v>1325</v>
      </c>
      <c r="E16" s="426" t="s">
        <v>1829</v>
      </c>
      <c r="F16" s="426" t="s">
        <v>1829</v>
      </c>
      <c r="G16" s="426" t="s">
        <v>1829</v>
      </c>
      <c r="H16" s="426" t="s">
        <v>1829</v>
      </c>
      <c r="I16" s="427" t="s">
        <v>1829</v>
      </c>
      <c r="J16" s="427" t="s">
        <v>1829</v>
      </c>
      <c r="K16" s="386" t="s">
        <v>1839</v>
      </c>
      <c r="L16" s="386" t="s">
        <v>1839</v>
      </c>
      <c r="M16" s="386" t="s">
        <v>1839</v>
      </c>
      <c r="N16" s="386" t="s">
        <v>1840</v>
      </c>
      <c r="O16" s="386" t="s">
        <v>1840</v>
      </c>
      <c r="P16" s="386" t="s">
        <v>1841</v>
      </c>
      <c r="Q16" s="386" t="s">
        <v>1553</v>
      </c>
      <c r="R16" s="386" t="s">
        <v>1553</v>
      </c>
      <c r="S16" s="386" t="s">
        <v>1553</v>
      </c>
      <c r="T16" s="386" t="s">
        <v>1485</v>
      </c>
      <c r="U16" s="386" t="s">
        <v>1485</v>
      </c>
      <c r="V16" s="386" t="s">
        <v>1485</v>
      </c>
      <c r="W16" s="386" t="s">
        <v>1802</v>
      </c>
      <c r="X16" s="386" t="s">
        <v>1842</v>
      </c>
      <c r="Y16" s="386" t="s">
        <v>1667</v>
      </c>
      <c r="Z16" s="386" t="s">
        <v>1655</v>
      </c>
      <c r="AA16" s="386" t="s">
        <v>1655</v>
      </c>
      <c r="AB16" s="386" t="s">
        <v>1682</v>
      </c>
      <c r="AC16" s="384" t="s">
        <v>1843</v>
      </c>
      <c r="AD16" s="384" t="s">
        <v>1827</v>
      </c>
      <c r="AE16" s="384" t="s">
        <v>1827</v>
      </c>
      <c r="AF16" s="384" t="s">
        <v>1827</v>
      </c>
    </row>
    <row r="17" spans="1:32" s="384" customFormat="1" ht="9.9499999999999993" customHeight="1" x14ac:dyDescent="0.15"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32" s="384" customFormat="1" ht="9.9499999999999993" customHeight="1" x14ac:dyDescent="0.15">
      <c r="A18" s="384">
        <v>6</v>
      </c>
      <c r="B18" s="384" t="s">
        <v>360</v>
      </c>
      <c r="C18" s="384" t="s">
        <v>360</v>
      </c>
      <c r="D18" s="384" t="s">
        <v>360</v>
      </c>
      <c r="E18" s="384" t="s">
        <v>360</v>
      </c>
      <c r="F18" s="384" t="s">
        <v>360</v>
      </c>
      <c r="G18" s="384" t="s">
        <v>360</v>
      </c>
      <c r="H18" s="384" t="s">
        <v>360</v>
      </c>
      <c r="I18" s="384" t="s">
        <v>360</v>
      </c>
      <c r="J18" s="384" t="s">
        <v>360</v>
      </c>
      <c r="K18" s="384" t="s">
        <v>360</v>
      </c>
      <c r="L18" s="384" t="s">
        <v>360</v>
      </c>
      <c r="M18" s="384" t="s">
        <v>360</v>
      </c>
      <c r="N18" s="384" t="s">
        <v>360</v>
      </c>
      <c r="O18" s="384" t="s">
        <v>360</v>
      </c>
      <c r="P18" s="384" t="s">
        <v>360</v>
      </c>
      <c r="Q18" s="384" t="s">
        <v>360</v>
      </c>
      <c r="R18" s="384" t="s">
        <v>360</v>
      </c>
      <c r="S18" s="384" t="s">
        <v>360</v>
      </c>
      <c r="T18" s="384" t="s">
        <v>360</v>
      </c>
      <c r="U18" s="384" t="s">
        <v>360</v>
      </c>
      <c r="V18" s="384" t="s">
        <v>360</v>
      </c>
      <c r="W18" s="384" t="s">
        <v>360</v>
      </c>
      <c r="X18" s="384" t="s">
        <v>360</v>
      </c>
      <c r="Y18" s="384" t="s">
        <v>360</v>
      </c>
      <c r="Z18" s="384" t="s">
        <v>360</v>
      </c>
      <c r="AA18" s="384" t="s">
        <v>360</v>
      </c>
      <c r="AB18" s="384" t="s">
        <v>360</v>
      </c>
      <c r="AC18" s="384" t="s">
        <v>360</v>
      </c>
      <c r="AD18" s="384" t="s">
        <v>360</v>
      </c>
      <c r="AE18" s="384" t="s">
        <v>360</v>
      </c>
      <c r="AF18" s="384" t="s">
        <v>360</v>
      </c>
    </row>
    <row r="19" spans="1:32" s="384" customFormat="1" ht="9.9499999999999993" customHeight="1" x14ac:dyDescent="0.15">
      <c r="B19" s="384" t="s">
        <v>1844</v>
      </c>
      <c r="C19" s="384" t="s">
        <v>1396</v>
      </c>
      <c r="D19" s="384" t="s">
        <v>1845</v>
      </c>
      <c r="E19" s="384" t="s">
        <v>1325</v>
      </c>
      <c r="F19" s="384" t="s">
        <v>1325</v>
      </c>
      <c r="G19" s="384" t="s">
        <v>1325</v>
      </c>
      <c r="H19" s="384" t="s">
        <v>1446</v>
      </c>
      <c r="I19" s="386" t="s">
        <v>1846</v>
      </c>
      <c r="J19" s="386" t="s">
        <v>1847</v>
      </c>
      <c r="K19" s="386" t="s">
        <v>1494</v>
      </c>
      <c r="L19" s="386" t="s">
        <v>1848</v>
      </c>
      <c r="M19" s="386" t="s">
        <v>1841</v>
      </c>
      <c r="N19" s="386" t="s">
        <v>1841</v>
      </c>
      <c r="O19" s="386" t="s">
        <v>1817</v>
      </c>
      <c r="P19" s="386" t="s">
        <v>1509</v>
      </c>
      <c r="Q19" s="386" t="s">
        <v>1509</v>
      </c>
      <c r="R19" s="386" t="s">
        <v>1495</v>
      </c>
      <c r="S19" s="386" t="s">
        <v>1495</v>
      </c>
      <c r="T19" s="386" t="s">
        <v>1588</v>
      </c>
      <c r="U19" s="424" t="s">
        <v>1614</v>
      </c>
      <c r="V19" s="424" t="s">
        <v>1614</v>
      </c>
      <c r="W19" s="424" t="s">
        <v>1614</v>
      </c>
      <c r="X19" s="424" t="s">
        <v>1614</v>
      </c>
      <c r="Y19" s="424" t="s">
        <v>1614</v>
      </c>
      <c r="Z19" s="386" t="s">
        <v>1849</v>
      </c>
      <c r="AA19" s="386" t="s">
        <v>1850</v>
      </c>
      <c r="AB19" s="386" t="s">
        <v>1850</v>
      </c>
      <c r="AC19" s="384" t="s">
        <v>1681</v>
      </c>
      <c r="AD19" s="384" t="s">
        <v>1680</v>
      </c>
      <c r="AE19" s="384" t="s">
        <v>2000</v>
      </c>
      <c r="AF19" s="384" t="s">
        <v>2055</v>
      </c>
    </row>
    <row r="20" spans="1:32" s="384" customFormat="1" ht="9.9499999999999993" customHeight="1" x14ac:dyDescent="0.15"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32" s="384" customFormat="1" ht="9.9499999999999993" customHeight="1" x14ac:dyDescent="0.15">
      <c r="A21" s="384">
        <v>7</v>
      </c>
      <c r="B21" s="384" t="s">
        <v>366</v>
      </c>
      <c r="C21" s="384" t="s">
        <v>366</v>
      </c>
      <c r="D21" s="384" t="s">
        <v>366</v>
      </c>
      <c r="E21" s="384" t="s">
        <v>366</v>
      </c>
      <c r="F21" s="384" t="s">
        <v>366</v>
      </c>
      <c r="G21" s="384" t="s">
        <v>366</v>
      </c>
      <c r="H21" s="384" t="s">
        <v>366</v>
      </c>
      <c r="I21" s="384" t="s">
        <v>366</v>
      </c>
      <c r="J21" s="384" t="s">
        <v>366</v>
      </c>
      <c r="K21" s="384" t="s">
        <v>366</v>
      </c>
      <c r="L21" s="384" t="s">
        <v>375</v>
      </c>
      <c r="M21" s="384" t="s">
        <v>375</v>
      </c>
      <c r="N21" s="384" t="s">
        <v>382</v>
      </c>
      <c r="O21" s="384" t="s">
        <v>382</v>
      </c>
      <c r="P21" s="384" t="s">
        <v>382</v>
      </c>
      <c r="Q21" s="384" t="s">
        <v>382</v>
      </c>
      <c r="R21" s="384" t="s">
        <v>382</v>
      </c>
      <c r="S21" s="384" t="s">
        <v>382</v>
      </c>
      <c r="T21" s="384" t="s">
        <v>382</v>
      </c>
      <c r="U21" s="384" t="s">
        <v>382</v>
      </c>
      <c r="V21" s="384" t="s">
        <v>382</v>
      </c>
      <c r="W21" s="384" t="s">
        <v>382</v>
      </c>
      <c r="X21" s="384" t="s">
        <v>382</v>
      </c>
      <c r="Y21" s="384" t="s">
        <v>382</v>
      </c>
      <c r="Z21" s="384" t="s">
        <v>382</v>
      </c>
      <c r="AA21" s="384" t="s">
        <v>382</v>
      </c>
      <c r="AB21" s="384" t="s">
        <v>382</v>
      </c>
      <c r="AC21" s="384" t="s">
        <v>382</v>
      </c>
      <c r="AD21" s="384" t="s">
        <v>382</v>
      </c>
      <c r="AE21" s="384" t="s">
        <v>382</v>
      </c>
      <c r="AF21" s="384" t="s">
        <v>382</v>
      </c>
    </row>
    <row r="22" spans="1:32" s="384" customFormat="1" ht="9.9499999999999993" customHeight="1" x14ac:dyDescent="0.15">
      <c r="B22" s="384" t="s">
        <v>1441</v>
      </c>
      <c r="C22" s="384" t="s">
        <v>1851</v>
      </c>
      <c r="D22" s="384" t="s">
        <v>1852</v>
      </c>
      <c r="E22" s="425" t="s">
        <v>1403</v>
      </c>
      <c r="F22" s="425" t="s">
        <v>1403</v>
      </c>
      <c r="G22" s="425" t="s">
        <v>1403</v>
      </c>
      <c r="H22" s="425" t="s">
        <v>1403</v>
      </c>
      <c r="I22" s="384" t="s">
        <v>1421</v>
      </c>
      <c r="J22" s="384" t="s">
        <v>1421</v>
      </c>
      <c r="K22" s="384" t="s">
        <v>1421</v>
      </c>
      <c r="L22" s="384" t="s">
        <v>1797</v>
      </c>
      <c r="M22" s="384" t="s">
        <v>1797</v>
      </c>
      <c r="N22" s="386" t="s">
        <v>1853</v>
      </c>
      <c r="O22" s="386" t="s">
        <v>1853</v>
      </c>
      <c r="P22" s="386" t="s">
        <v>1854</v>
      </c>
      <c r="Q22" s="424" t="s">
        <v>1440</v>
      </c>
      <c r="R22" s="424" t="s">
        <v>1440</v>
      </c>
      <c r="S22" s="424" t="s">
        <v>1440</v>
      </c>
      <c r="T22" s="424" t="s">
        <v>1440</v>
      </c>
      <c r="U22" s="386" t="s">
        <v>1635</v>
      </c>
      <c r="V22" s="386" t="s">
        <v>1635</v>
      </c>
      <c r="W22" s="386" t="s">
        <v>1465</v>
      </c>
      <c r="X22" s="386" t="s">
        <v>1465</v>
      </c>
      <c r="Y22" s="386" t="s">
        <v>1465</v>
      </c>
      <c r="Z22" s="386" t="s">
        <v>1842</v>
      </c>
      <c r="AA22" s="386" t="s">
        <v>1842</v>
      </c>
      <c r="AB22" s="424" t="s">
        <v>1855</v>
      </c>
      <c r="AC22" s="425" t="s">
        <v>1855</v>
      </c>
      <c r="AD22" s="425" t="s">
        <v>1855</v>
      </c>
      <c r="AE22" s="425" t="s">
        <v>1855</v>
      </c>
      <c r="AF22" s="425" t="s">
        <v>1855</v>
      </c>
    </row>
    <row r="23" spans="1:32" s="384" customFormat="1" ht="9.9499999999999993" customHeight="1" x14ac:dyDescent="0.15"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32" s="384" customFormat="1" ht="9.9499999999999993" customHeight="1" x14ac:dyDescent="0.15">
      <c r="A24" s="384">
        <v>8</v>
      </c>
      <c r="B24" s="384" t="s">
        <v>390</v>
      </c>
      <c r="C24" s="384" t="s">
        <v>390</v>
      </c>
      <c r="D24" s="384" t="s">
        <v>390</v>
      </c>
      <c r="E24" s="384" t="s">
        <v>390</v>
      </c>
      <c r="F24" s="384" t="s">
        <v>390</v>
      </c>
      <c r="G24" s="384" t="s">
        <v>390</v>
      </c>
      <c r="H24" s="384" t="s">
        <v>390</v>
      </c>
      <c r="I24" s="384" t="s">
        <v>390</v>
      </c>
      <c r="J24" s="384" t="s">
        <v>390</v>
      </c>
      <c r="K24" s="384" t="s">
        <v>390</v>
      </c>
      <c r="L24" s="384" t="s">
        <v>390</v>
      </c>
      <c r="M24" s="384" t="s">
        <v>390</v>
      </c>
      <c r="N24" s="384" t="s">
        <v>390</v>
      </c>
      <c r="O24" s="384" t="s">
        <v>390</v>
      </c>
      <c r="P24" s="384" t="s">
        <v>390</v>
      </c>
      <c r="Q24" s="384" t="s">
        <v>390</v>
      </c>
      <c r="R24" s="384" t="s">
        <v>390</v>
      </c>
      <c r="S24" s="384" t="s">
        <v>390</v>
      </c>
      <c r="T24" s="384" t="s">
        <v>390</v>
      </c>
      <c r="U24" s="384" t="s">
        <v>390</v>
      </c>
      <c r="V24" s="384" t="s">
        <v>390</v>
      </c>
      <c r="W24" s="384" t="s">
        <v>390</v>
      </c>
      <c r="X24" s="384" t="s">
        <v>390</v>
      </c>
      <c r="Y24" s="384" t="s">
        <v>390</v>
      </c>
      <c r="Z24" s="384" t="s">
        <v>390</v>
      </c>
      <c r="AA24" s="384" t="s">
        <v>390</v>
      </c>
      <c r="AB24" s="384" t="s">
        <v>390</v>
      </c>
      <c r="AC24" s="384" t="s">
        <v>390</v>
      </c>
      <c r="AD24" s="384" t="s">
        <v>390</v>
      </c>
      <c r="AE24" s="384" t="s">
        <v>390</v>
      </c>
      <c r="AF24" s="384" t="s">
        <v>390</v>
      </c>
    </row>
    <row r="25" spans="1:32" s="384" customFormat="1" ht="9.9499999999999993" customHeight="1" x14ac:dyDescent="0.15">
      <c r="B25" s="384" t="s">
        <v>1402</v>
      </c>
      <c r="C25" s="384" t="s">
        <v>1402</v>
      </c>
      <c r="D25" s="384" t="s">
        <v>1378</v>
      </c>
      <c r="E25" s="384" t="s">
        <v>1336</v>
      </c>
      <c r="F25" s="384" t="s">
        <v>1458</v>
      </c>
      <c r="G25" s="384" t="s">
        <v>1458</v>
      </c>
      <c r="H25" s="425" t="s">
        <v>1830</v>
      </c>
      <c r="I25" s="425" t="s">
        <v>1830</v>
      </c>
      <c r="J25" s="425" t="s">
        <v>1830</v>
      </c>
      <c r="K25" s="425" t="s">
        <v>1830</v>
      </c>
      <c r="L25" s="425" t="s">
        <v>1830</v>
      </c>
      <c r="M25" s="386" t="s">
        <v>1856</v>
      </c>
      <c r="N25" s="386" t="s">
        <v>1790</v>
      </c>
      <c r="O25" s="386" t="s">
        <v>1857</v>
      </c>
      <c r="P25" s="386" t="s">
        <v>1541</v>
      </c>
      <c r="Q25" s="424" t="s">
        <v>1465</v>
      </c>
      <c r="R25" s="424" t="s">
        <v>1465</v>
      </c>
      <c r="S25" s="424" t="s">
        <v>1465</v>
      </c>
      <c r="T25" s="424" t="s">
        <v>1465</v>
      </c>
      <c r="U25" s="424" t="s">
        <v>1465</v>
      </c>
      <c r="V25" s="386" t="s">
        <v>1683</v>
      </c>
      <c r="W25" s="386" t="s">
        <v>1825</v>
      </c>
      <c r="X25" s="386" t="s">
        <v>1858</v>
      </c>
      <c r="Y25" s="386" t="s">
        <v>1859</v>
      </c>
      <c r="Z25" s="386" t="s">
        <v>1859</v>
      </c>
      <c r="AA25" s="424" t="s">
        <v>1860</v>
      </c>
      <c r="AB25" s="424" t="s">
        <v>1860</v>
      </c>
      <c r="AC25" s="425" t="s">
        <v>1860</v>
      </c>
      <c r="AD25" s="425" t="s">
        <v>1860</v>
      </c>
      <c r="AE25" s="384" t="s">
        <v>1516</v>
      </c>
      <c r="AF25" s="384" t="s">
        <v>2052</v>
      </c>
    </row>
    <row r="26" spans="1:32" s="384" customFormat="1" ht="9.9499999999999993" customHeight="1" x14ac:dyDescent="0.15"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32" s="384" customFormat="1" ht="9.9499999999999993" customHeight="1" x14ac:dyDescent="0.15">
      <c r="A27" s="384">
        <v>9</v>
      </c>
      <c r="B27" s="384" t="s">
        <v>403</v>
      </c>
      <c r="C27" s="384" t="s">
        <v>403</v>
      </c>
      <c r="D27" s="384" t="s">
        <v>403</v>
      </c>
      <c r="E27" s="384" t="s">
        <v>403</v>
      </c>
      <c r="F27" s="384" t="s">
        <v>403</v>
      </c>
      <c r="G27" s="384" t="s">
        <v>403</v>
      </c>
      <c r="H27" s="384" t="s">
        <v>403</v>
      </c>
      <c r="I27" s="384" t="s">
        <v>403</v>
      </c>
      <c r="J27" s="384" t="s">
        <v>533</v>
      </c>
      <c r="K27" s="384" t="s">
        <v>380</v>
      </c>
      <c r="L27" s="384" t="s">
        <v>380</v>
      </c>
      <c r="M27" s="384" t="s">
        <v>380</v>
      </c>
      <c r="N27" s="384" t="s">
        <v>380</v>
      </c>
      <c r="O27" s="384" t="s">
        <v>380</v>
      </c>
      <c r="P27" s="384" t="s">
        <v>380</v>
      </c>
      <c r="Q27" s="384" t="s">
        <v>380</v>
      </c>
      <c r="R27" s="384" t="s">
        <v>380</v>
      </c>
      <c r="S27" s="384" t="s">
        <v>380</v>
      </c>
      <c r="T27" s="384" t="s">
        <v>380</v>
      </c>
      <c r="U27" s="384" t="s">
        <v>370</v>
      </c>
      <c r="V27" s="384" t="s">
        <v>370</v>
      </c>
      <c r="W27" s="384" t="s">
        <v>370</v>
      </c>
      <c r="X27" s="384" t="s">
        <v>370</v>
      </c>
      <c r="Y27" s="384" t="s">
        <v>370</v>
      </c>
      <c r="Z27" s="384" t="s">
        <v>370</v>
      </c>
      <c r="AA27" s="384" t="s">
        <v>370</v>
      </c>
      <c r="AB27" s="384" t="s">
        <v>370</v>
      </c>
      <c r="AC27" s="384" t="s">
        <v>370</v>
      </c>
      <c r="AD27" s="384" t="s">
        <v>370</v>
      </c>
      <c r="AE27" s="384" t="s">
        <v>370</v>
      </c>
      <c r="AF27" s="384" t="s">
        <v>370</v>
      </c>
    </row>
    <row r="28" spans="1:32" s="384" customFormat="1" ht="9.9499999999999993" customHeight="1" x14ac:dyDescent="0.15">
      <c r="B28" s="384" t="s">
        <v>1861</v>
      </c>
      <c r="C28" s="384" t="s">
        <v>1861</v>
      </c>
      <c r="D28" s="384" t="s">
        <v>1861</v>
      </c>
      <c r="E28" s="384" t="s">
        <v>1861</v>
      </c>
      <c r="F28" s="384" t="s">
        <v>1851</v>
      </c>
      <c r="G28" s="384" t="s">
        <v>1389</v>
      </c>
      <c r="H28" s="384" t="s">
        <v>1389</v>
      </c>
      <c r="I28" s="384" t="s">
        <v>1389</v>
      </c>
      <c r="J28" s="384" t="s">
        <v>1389</v>
      </c>
      <c r="K28" s="427" t="s">
        <v>1513</v>
      </c>
      <c r="L28" s="427" t="s">
        <v>1513</v>
      </c>
      <c r="M28" s="427" t="s">
        <v>1513</v>
      </c>
      <c r="N28" s="427" t="s">
        <v>1513</v>
      </c>
      <c r="O28" s="427" t="s">
        <v>1513</v>
      </c>
      <c r="P28" s="427" t="s">
        <v>1513</v>
      </c>
      <c r="Q28" s="386" t="s">
        <v>1579</v>
      </c>
      <c r="R28" s="386" t="s">
        <v>1579</v>
      </c>
      <c r="S28" s="386" t="s">
        <v>1579</v>
      </c>
      <c r="T28" s="386" t="s">
        <v>1862</v>
      </c>
      <c r="U28" s="386" t="s">
        <v>1603</v>
      </c>
      <c r="V28" s="386" t="s">
        <v>1863</v>
      </c>
      <c r="W28" s="386" t="s">
        <v>1820</v>
      </c>
      <c r="X28" s="386" t="s">
        <v>1802</v>
      </c>
      <c r="Y28" s="386" t="s">
        <v>1632</v>
      </c>
      <c r="Z28" s="386" t="s">
        <v>1632</v>
      </c>
      <c r="AA28" s="386" t="s">
        <v>1828</v>
      </c>
      <c r="AB28" s="386" t="s">
        <v>1802</v>
      </c>
      <c r="AC28" s="384" t="s">
        <v>1864</v>
      </c>
      <c r="AD28" s="384" t="s">
        <v>1936</v>
      </c>
      <c r="AE28" s="384" t="s">
        <v>1936</v>
      </c>
      <c r="AF28" s="384" t="s">
        <v>1936</v>
      </c>
    </row>
    <row r="29" spans="1:32" s="384" customFormat="1" ht="9.9499999999999993" customHeight="1" x14ac:dyDescent="0.15"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32" s="384" customFormat="1" ht="9.9499999999999993" customHeight="1" x14ac:dyDescent="0.15">
      <c r="A30" s="384">
        <v>10</v>
      </c>
      <c r="B30" s="384" t="s">
        <v>713</v>
      </c>
      <c r="C30" s="384" t="s">
        <v>713</v>
      </c>
      <c r="D30" s="384" t="s">
        <v>376</v>
      </c>
      <c r="E30" s="384" t="s">
        <v>376</v>
      </c>
      <c r="F30" s="384" t="s">
        <v>376</v>
      </c>
      <c r="G30" s="384" t="s">
        <v>376</v>
      </c>
      <c r="H30" s="384" t="s">
        <v>376</v>
      </c>
      <c r="I30" s="384" t="s">
        <v>387</v>
      </c>
      <c r="J30" s="384" t="s">
        <v>387</v>
      </c>
      <c r="K30" s="384" t="s">
        <v>387</v>
      </c>
      <c r="L30" s="384" t="s">
        <v>387</v>
      </c>
      <c r="M30" s="384" t="s">
        <v>387</v>
      </c>
      <c r="N30" s="384" t="s">
        <v>387</v>
      </c>
      <c r="O30" s="384" t="s">
        <v>387</v>
      </c>
      <c r="P30" s="384" t="s">
        <v>387</v>
      </c>
      <c r="Q30" s="384" t="s">
        <v>387</v>
      </c>
      <c r="R30" s="384" t="s">
        <v>387</v>
      </c>
      <c r="S30" s="384" t="s">
        <v>387</v>
      </c>
      <c r="T30" s="384" t="s">
        <v>387</v>
      </c>
      <c r="U30" s="384" t="s">
        <v>387</v>
      </c>
      <c r="V30" s="384" t="s">
        <v>387</v>
      </c>
      <c r="W30" s="384" t="s">
        <v>393</v>
      </c>
      <c r="X30" s="384" t="s">
        <v>393</v>
      </c>
      <c r="Y30" s="384" t="s">
        <v>393</v>
      </c>
      <c r="Z30" s="384" t="s">
        <v>393</v>
      </c>
      <c r="AA30" s="384" t="s">
        <v>393</v>
      </c>
      <c r="AB30" s="384" t="s">
        <v>393</v>
      </c>
      <c r="AC30" s="384" t="s">
        <v>395</v>
      </c>
      <c r="AD30" s="384" t="s">
        <v>395</v>
      </c>
      <c r="AE30" s="384" t="s">
        <v>395</v>
      </c>
      <c r="AF30" s="384" t="s">
        <v>395</v>
      </c>
    </row>
    <row r="31" spans="1:32" s="384" customFormat="1" ht="9.9499999999999993" customHeight="1" x14ac:dyDescent="0.15">
      <c r="B31" s="384" t="s">
        <v>1852</v>
      </c>
      <c r="C31" s="384" t="s">
        <v>1865</v>
      </c>
      <c r="D31" s="384" t="s">
        <v>1422</v>
      </c>
      <c r="E31" s="384" t="s">
        <v>1422</v>
      </c>
      <c r="F31" s="384" t="s">
        <v>1422</v>
      </c>
      <c r="G31" s="384" t="s">
        <v>1371</v>
      </c>
      <c r="H31" s="384" t="s">
        <v>1866</v>
      </c>
      <c r="I31" s="386" t="s">
        <v>1866</v>
      </c>
      <c r="J31" s="386" t="s">
        <v>1540</v>
      </c>
      <c r="K31" s="386" t="s">
        <v>1790</v>
      </c>
      <c r="L31" s="386" t="s">
        <v>1790</v>
      </c>
      <c r="M31" s="386" t="s">
        <v>1505</v>
      </c>
      <c r="N31" s="386" t="s">
        <v>1532</v>
      </c>
      <c r="O31" s="386" t="s">
        <v>1532</v>
      </c>
      <c r="P31" s="386" t="s">
        <v>1437</v>
      </c>
      <c r="Q31" s="386" t="s">
        <v>1437</v>
      </c>
      <c r="R31" s="386" t="s">
        <v>1588</v>
      </c>
      <c r="S31" s="386" t="s">
        <v>1462</v>
      </c>
      <c r="T31" s="386" t="s">
        <v>1462</v>
      </c>
      <c r="U31" s="386" t="s">
        <v>1867</v>
      </c>
      <c r="V31" s="386" t="s">
        <v>1868</v>
      </c>
      <c r="W31" s="386" t="s">
        <v>1868</v>
      </c>
      <c r="X31" s="386" t="s">
        <v>1485</v>
      </c>
      <c r="Y31" s="386" t="s">
        <v>1863</v>
      </c>
      <c r="Z31" s="386" t="s">
        <v>1869</v>
      </c>
      <c r="AA31" s="386" t="s">
        <v>1632</v>
      </c>
      <c r="AB31" s="386" t="s">
        <v>1870</v>
      </c>
      <c r="AC31" s="384" t="s">
        <v>1678</v>
      </c>
      <c r="AD31" s="384" t="s">
        <v>1658</v>
      </c>
      <c r="AE31" s="384" t="s">
        <v>1658</v>
      </c>
      <c r="AF31" s="384" t="s">
        <v>1860</v>
      </c>
    </row>
    <row r="32" spans="1:32" s="384" customFormat="1" ht="9.9499999999999993" customHeight="1" x14ac:dyDescent="0.15"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32" s="384" customFormat="1" ht="9.9499999999999993" customHeight="1" x14ac:dyDescent="0.15">
      <c r="A33" s="384">
        <v>11</v>
      </c>
      <c r="B33" s="384" t="s">
        <v>370</v>
      </c>
      <c r="C33" s="384" t="s">
        <v>370</v>
      </c>
      <c r="D33" s="384" t="s">
        <v>370</v>
      </c>
      <c r="E33" s="384" t="s">
        <v>370</v>
      </c>
      <c r="F33" s="384" t="s">
        <v>370</v>
      </c>
      <c r="G33" s="384" t="s">
        <v>370</v>
      </c>
      <c r="H33" s="384" t="s">
        <v>370</v>
      </c>
      <c r="I33" s="384" t="s">
        <v>397</v>
      </c>
      <c r="J33" s="384" t="s">
        <v>397</v>
      </c>
      <c r="K33" s="384" t="s">
        <v>397</v>
      </c>
      <c r="L33" s="384" t="s">
        <v>397</v>
      </c>
      <c r="M33" s="384" t="s">
        <v>397</v>
      </c>
      <c r="N33" s="384" t="s">
        <v>397</v>
      </c>
      <c r="O33" s="384" t="s">
        <v>397</v>
      </c>
      <c r="P33" s="384" t="s">
        <v>397</v>
      </c>
      <c r="Q33" s="384" t="s">
        <v>397</v>
      </c>
      <c r="R33" s="384" t="s">
        <v>397</v>
      </c>
      <c r="S33" s="384" t="s">
        <v>397</v>
      </c>
      <c r="T33" s="384" t="s">
        <v>397</v>
      </c>
      <c r="U33" s="384" t="s">
        <v>397</v>
      </c>
      <c r="V33" s="384" t="s">
        <v>397</v>
      </c>
      <c r="W33" s="384" t="s">
        <v>397</v>
      </c>
      <c r="X33" s="384" t="s">
        <v>397</v>
      </c>
      <c r="Y33" s="384" t="s">
        <v>397</v>
      </c>
      <c r="Z33" s="384" t="s">
        <v>397</v>
      </c>
      <c r="AA33" s="384" t="s">
        <v>387</v>
      </c>
      <c r="AB33" s="384" t="s">
        <v>387</v>
      </c>
      <c r="AC33" s="384" t="s">
        <v>711</v>
      </c>
      <c r="AD33" s="384" t="s">
        <v>1934</v>
      </c>
      <c r="AE33" s="384" t="s">
        <v>1934</v>
      </c>
      <c r="AF33" s="384" t="s">
        <v>1934</v>
      </c>
    </row>
    <row r="34" spans="1:32" s="384" customFormat="1" ht="9.9499999999999993" customHeight="1" x14ac:dyDescent="0.15">
      <c r="B34" s="384" t="s">
        <v>1383</v>
      </c>
      <c r="C34" s="384" t="s">
        <v>1386</v>
      </c>
      <c r="D34" s="384" t="s">
        <v>1390</v>
      </c>
      <c r="E34" s="384" t="s">
        <v>1356</v>
      </c>
      <c r="F34" s="384" t="s">
        <v>1417</v>
      </c>
      <c r="G34" s="384" t="s">
        <v>1402</v>
      </c>
      <c r="H34" s="384" t="s">
        <v>1856</v>
      </c>
      <c r="I34" s="386" t="s">
        <v>1856</v>
      </c>
      <c r="J34" s="386" t="s">
        <v>1856</v>
      </c>
      <c r="K34" s="386" t="s">
        <v>1486</v>
      </c>
      <c r="L34" s="386" t="s">
        <v>1486</v>
      </c>
      <c r="M34" s="386" t="s">
        <v>1486</v>
      </c>
      <c r="N34" s="386" t="s">
        <v>1526</v>
      </c>
      <c r="O34" s="386" t="s">
        <v>1606</v>
      </c>
      <c r="P34" s="384" t="s">
        <v>1825</v>
      </c>
      <c r="Q34" s="384" t="s">
        <v>1544</v>
      </c>
      <c r="R34" s="386" t="s">
        <v>1570</v>
      </c>
      <c r="S34" s="386" t="s">
        <v>1570</v>
      </c>
      <c r="T34" s="386" t="s">
        <v>1570</v>
      </c>
      <c r="U34" s="386" t="s">
        <v>1871</v>
      </c>
      <c r="V34" s="386" t="s">
        <v>1620</v>
      </c>
      <c r="W34" s="386" t="s">
        <v>1620</v>
      </c>
      <c r="X34" s="386" t="s">
        <v>1620</v>
      </c>
      <c r="Y34" s="386" t="s">
        <v>1872</v>
      </c>
      <c r="Z34" s="386" t="s">
        <v>1872</v>
      </c>
      <c r="AA34" s="386" t="s">
        <v>1872</v>
      </c>
      <c r="AB34" s="386" t="s">
        <v>1872</v>
      </c>
      <c r="AC34" s="384" t="s">
        <v>1873</v>
      </c>
      <c r="AD34" s="384" t="s">
        <v>1938</v>
      </c>
      <c r="AE34" s="384" t="s">
        <v>1938</v>
      </c>
      <c r="AF34" s="384" t="s">
        <v>2053</v>
      </c>
    </row>
    <row r="35" spans="1:32" s="384" customFormat="1" ht="9.9499999999999993" customHeight="1" x14ac:dyDescent="0.15">
      <c r="I35" s="386"/>
      <c r="J35" s="386"/>
      <c r="K35" s="386"/>
      <c r="L35" s="386"/>
      <c r="M35" s="386"/>
      <c r="N35" s="386"/>
      <c r="O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32" s="384" customFormat="1" ht="9.9499999999999993" customHeight="1" x14ac:dyDescent="0.15">
      <c r="A36" s="384">
        <v>12</v>
      </c>
      <c r="B36" s="384" t="s">
        <v>389</v>
      </c>
      <c r="C36" s="384" t="s">
        <v>389</v>
      </c>
      <c r="D36" s="384" t="s">
        <v>389</v>
      </c>
      <c r="E36" s="384" t="s">
        <v>389</v>
      </c>
      <c r="F36" s="384" t="s">
        <v>389</v>
      </c>
      <c r="G36" s="384" t="s">
        <v>389</v>
      </c>
      <c r="H36" s="384" t="s">
        <v>389</v>
      </c>
      <c r="I36" s="384" t="s">
        <v>372</v>
      </c>
      <c r="J36" s="384" t="s">
        <v>372</v>
      </c>
      <c r="K36" s="384" t="s">
        <v>372</v>
      </c>
      <c r="L36" s="384" t="s">
        <v>372</v>
      </c>
      <c r="M36" s="384" t="s">
        <v>372</v>
      </c>
      <c r="N36" s="384" t="s">
        <v>372</v>
      </c>
      <c r="O36" s="384" t="s">
        <v>372</v>
      </c>
      <c r="P36" s="384" t="s">
        <v>363</v>
      </c>
      <c r="Q36" s="384" t="s">
        <v>363</v>
      </c>
      <c r="R36" s="384" t="s">
        <v>363</v>
      </c>
      <c r="S36" s="384" t="s">
        <v>363</v>
      </c>
      <c r="T36" s="384" t="s">
        <v>363</v>
      </c>
      <c r="U36" s="384" t="s">
        <v>363</v>
      </c>
      <c r="V36" s="384" t="s">
        <v>363</v>
      </c>
      <c r="W36" s="384" t="s">
        <v>363</v>
      </c>
      <c r="X36" s="384" t="s">
        <v>363</v>
      </c>
      <c r="Y36" s="384" t="s">
        <v>363</v>
      </c>
      <c r="Z36" s="384" t="s">
        <v>363</v>
      </c>
      <c r="AA36" s="384" t="s">
        <v>363</v>
      </c>
      <c r="AB36" s="384" t="s">
        <v>363</v>
      </c>
      <c r="AC36" s="384" t="s">
        <v>363</v>
      </c>
      <c r="AD36" s="384" t="s">
        <v>363</v>
      </c>
      <c r="AE36" s="384" t="s">
        <v>363</v>
      </c>
      <c r="AF36" s="384" t="s">
        <v>363</v>
      </c>
    </row>
    <row r="37" spans="1:32" s="386" customFormat="1" ht="9.9499999999999993" customHeight="1" x14ac:dyDescent="0.15">
      <c r="B37" s="385" t="s">
        <v>1776</v>
      </c>
      <c r="C37" s="386" t="s">
        <v>1874</v>
      </c>
      <c r="D37" s="386" t="s">
        <v>1874</v>
      </c>
      <c r="E37" s="386" t="s">
        <v>1398</v>
      </c>
      <c r="F37" s="386" t="s">
        <v>1377</v>
      </c>
      <c r="G37" s="386" t="s">
        <v>1875</v>
      </c>
      <c r="H37" s="386" t="s">
        <v>1835</v>
      </c>
      <c r="I37" s="386" t="s">
        <v>1797</v>
      </c>
      <c r="J37" s="386" t="s">
        <v>1797</v>
      </c>
      <c r="K37" s="386" t="s">
        <v>1876</v>
      </c>
      <c r="L37" s="386" t="s">
        <v>1876</v>
      </c>
      <c r="M37" s="386" t="s">
        <v>1540</v>
      </c>
      <c r="N37" s="386" t="s">
        <v>1540</v>
      </c>
      <c r="O37" s="386" t="s">
        <v>1540</v>
      </c>
      <c r="P37" s="386" t="s">
        <v>1562</v>
      </c>
      <c r="Q37" s="386" t="s">
        <v>1562</v>
      </c>
      <c r="R37" s="386" t="s">
        <v>1562</v>
      </c>
      <c r="S37" s="386" t="s">
        <v>1877</v>
      </c>
      <c r="T37" s="386" t="s">
        <v>1877</v>
      </c>
      <c r="U37" s="386" t="s">
        <v>1877</v>
      </c>
      <c r="V37" s="386" t="s">
        <v>1878</v>
      </c>
      <c r="W37" s="424" t="s">
        <v>1583</v>
      </c>
      <c r="X37" s="424" t="s">
        <v>1583</v>
      </c>
      <c r="Y37" s="424" t="s">
        <v>1583</v>
      </c>
      <c r="Z37" s="424" t="s">
        <v>1583</v>
      </c>
      <c r="AA37" s="386" t="s">
        <v>1879</v>
      </c>
      <c r="AB37" s="386" t="s">
        <v>1879</v>
      </c>
      <c r="AC37" s="386" t="s">
        <v>1675</v>
      </c>
      <c r="AD37" s="386" t="s">
        <v>1937</v>
      </c>
      <c r="AE37" s="386" t="s">
        <v>1937</v>
      </c>
      <c r="AF37" s="386" t="s">
        <v>2054</v>
      </c>
    </row>
  </sheetData>
  <pageMargins left="0.7" right="0.7" top="0.75" bottom="0.75" header="0.3" footer="0.3"/>
  <pageSetup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J142"/>
  <sheetViews>
    <sheetView workbookViewId="0">
      <pane ySplit="4" topLeftCell="A5" activePane="bottomLeft" state="frozen"/>
      <selection activeCell="N33" sqref="N33"/>
      <selection pane="bottomLeft" activeCell="A2" sqref="A2"/>
    </sheetView>
  </sheetViews>
  <sheetFormatPr defaultRowHeight="12.75" x14ac:dyDescent="0.2"/>
  <cols>
    <col min="1" max="1" width="11.140625" style="30" bestFit="1" customWidth="1"/>
    <col min="2" max="2" width="22.7109375" style="30" customWidth="1"/>
    <col min="3" max="3" width="17.7109375" style="372" bestFit="1" customWidth="1"/>
    <col min="4" max="4" width="9.7109375" style="325" customWidth="1"/>
    <col min="5" max="5" width="9.7109375" style="251" customWidth="1"/>
    <col min="6" max="6" width="9.7109375" style="325" customWidth="1"/>
    <col min="7" max="7" width="9.7109375" style="251" customWidth="1"/>
    <col min="8" max="8" width="12.28515625" style="325" bestFit="1" customWidth="1"/>
    <col min="9" max="9" width="43.85546875" style="372" customWidth="1"/>
    <col min="10" max="16" width="6" style="251" customWidth="1"/>
    <col min="17" max="19" width="4.7109375" style="251" customWidth="1"/>
    <col min="20" max="30" width="4.7109375" style="325" customWidth="1"/>
    <col min="31" max="32" width="4.7109375" style="118" customWidth="1"/>
    <col min="33" max="36" width="9.140625" style="120"/>
  </cols>
  <sheetData>
    <row r="1" spans="1:36" s="381" customFormat="1" x14ac:dyDescent="0.2">
      <c r="A1" s="390" t="s">
        <v>1880</v>
      </c>
      <c r="B1" s="390" t="s">
        <v>1881</v>
      </c>
      <c r="D1" s="391"/>
      <c r="E1" s="392"/>
      <c r="F1" s="391"/>
      <c r="G1" s="392"/>
      <c r="H1" s="391"/>
      <c r="I1" s="393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23"/>
      <c r="AF1" s="323"/>
      <c r="AG1" s="394"/>
      <c r="AH1" s="394"/>
      <c r="AI1" s="394"/>
      <c r="AJ1" s="394"/>
    </row>
    <row r="2" spans="1:36" s="381" customFormat="1" x14ac:dyDescent="0.2">
      <c r="A2" s="390"/>
      <c r="B2" s="390" t="s">
        <v>1882</v>
      </c>
      <c r="D2" s="391"/>
      <c r="E2" s="392"/>
      <c r="F2" s="391"/>
      <c r="G2" s="392"/>
      <c r="H2" s="391"/>
      <c r="I2" s="393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23"/>
      <c r="AF2" s="323"/>
      <c r="AG2" s="394"/>
      <c r="AH2" s="394"/>
      <c r="AI2" s="394"/>
      <c r="AJ2" s="394"/>
    </row>
    <row r="4" spans="1:36" s="12" customFormat="1" ht="12.95" customHeight="1" x14ac:dyDescent="0.2">
      <c r="A4" s="30" t="s">
        <v>353</v>
      </c>
      <c r="B4" s="30" t="s">
        <v>958</v>
      </c>
      <c r="C4" s="251" t="s">
        <v>1782</v>
      </c>
      <c r="D4" s="325" t="s">
        <v>594</v>
      </c>
      <c r="E4" s="251" t="s">
        <v>706</v>
      </c>
      <c r="F4" s="325" t="s">
        <v>119</v>
      </c>
      <c r="G4" s="251" t="s">
        <v>1188</v>
      </c>
      <c r="H4" s="325" t="s">
        <v>1883</v>
      </c>
      <c r="I4" s="372" t="s">
        <v>1768</v>
      </c>
      <c r="J4" s="251"/>
      <c r="K4" s="251"/>
      <c r="L4" s="251"/>
      <c r="M4" s="251"/>
      <c r="N4" s="251"/>
      <c r="O4" s="251"/>
      <c r="P4" s="251"/>
      <c r="Q4" s="251"/>
      <c r="R4" s="258"/>
      <c r="S4" s="251"/>
      <c r="T4" s="373"/>
      <c r="U4" s="373"/>
      <c r="V4" s="374"/>
      <c r="W4" s="374"/>
      <c r="X4" s="375"/>
      <c r="Y4" s="374"/>
      <c r="Z4" s="374"/>
      <c r="AA4" s="374"/>
      <c r="AB4" s="374"/>
      <c r="AC4" s="374"/>
      <c r="AD4" s="374"/>
      <c r="AE4" s="376"/>
      <c r="AF4" s="376"/>
      <c r="AG4" s="324"/>
      <c r="AH4" s="324"/>
      <c r="AI4" s="324"/>
      <c r="AJ4" s="324"/>
    </row>
    <row r="5" spans="1:36" s="12" customFormat="1" ht="12.95" customHeight="1" thickBot="1" x14ac:dyDescent="0.25">
      <c r="A5" s="30"/>
      <c r="B5" s="30"/>
      <c r="C5" s="372"/>
      <c r="D5" s="325"/>
      <c r="E5" s="251"/>
      <c r="F5" s="325"/>
      <c r="G5" s="251"/>
      <c r="H5" s="325"/>
      <c r="I5" s="372"/>
      <c r="J5" s="251"/>
      <c r="K5" s="251"/>
      <c r="L5" s="251"/>
      <c r="M5" s="251"/>
      <c r="N5" s="251"/>
      <c r="O5" s="251"/>
      <c r="P5" s="251"/>
      <c r="Q5" s="251"/>
      <c r="R5" s="258"/>
      <c r="S5" s="251"/>
      <c r="T5" s="373"/>
      <c r="U5" s="373"/>
      <c r="V5" s="374"/>
      <c r="W5" s="374"/>
      <c r="X5" s="374"/>
      <c r="Y5" s="375"/>
      <c r="Z5" s="374"/>
      <c r="AA5" s="374"/>
      <c r="AB5" s="374"/>
      <c r="AC5" s="374"/>
      <c r="AD5" s="374"/>
      <c r="AE5" s="377"/>
      <c r="AF5" s="377"/>
      <c r="AG5" s="324"/>
      <c r="AH5" s="324"/>
      <c r="AI5" s="324"/>
      <c r="AJ5" s="324"/>
    </row>
    <row r="6" spans="1:36" s="12" customFormat="1" ht="12.95" customHeight="1" x14ac:dyDescent="0.2">
      <c r="A6" s="395" t="s">
        <v>370</v>
      </c>
      <c r="B6" s="396" t="s">
        <v>981</v>
      </c>
      <c r="C6" s="397" t="s">
        <v>1383</v>
      </c>
      <c r="D6" s="398" t="s">
        <v>784</v>
      </c>
      <c r="E6" s="399">
        <v>2</v>
      </c>
      <c r="F6" s="398" t="s">
        <v>799</v>
      </c>
      <c r="G6" s="399" t="s">
        <v>723</v>
      </c>
      <c r="H6" s="398" t="s">
        <v>790</v>
      </c>
      <c r="I6" s="400" t="s">
        <v>361</v>
      </c>
      <c r="J6" s="251"/>
      <c r="K6" s="251"/>
      <c r="L6" s="251"/>
      <c r="M6" s="251"/>
      <c r="N6" s="251"/>
      <c r="O6" s="251"/>
      <c r="P6" s="251"/>
      <c r="Q6" s="251"/>
      <c r="R6" s="258"/>
      <c r="S6" s="251"/>
      <c r="T6" s="373"/>
      <c r="U6" s="373"/>
      <c r="V6" s="374"/>
      <c r="W6" s="373"/>
      <c r="X6" s="374"/>
      <c r="Y6" s="374"/>
      <c r="Z6" s="375"/>
      <c r="AA6" s="374"/>
      <c r="AB6" s="374"/>
      <c r="AC6" s="374"/>
      <c r="AD6" s="374"/>
      <c r="AE6" s="377"/>
      <c r="AF6" s="377"/>
      <c r="AG6" s="324"/>
      <c r="AH6" s="324"/>
      <c r="AI6" s="324"/>
      <c r="AJ6" s="324"/>
    </row>
    <row r="7" spans="1:36" s="30" customFormat="1" ht="12.95" customHeight="1" x14ac:dyDescent="0.2">
      <c r="A7" s="401"/>
      <c r="C7" s="372"/>
      <c r="D7" s="325"/>
      <c r="E7" s="251">
        <v>3</v>
      </c>
      <c r="F7" s="325" t="s">
        <v>806</v>
      </c>
      <c r="G7" s="251" t="s">
        <v>723</v>
      </c>
      <c r="H7" s="325" t="s">
        <v>790</v>
      </c>
      <c r="I7" s="402" t="s">
        <v>383</v>
      </c>
      <c r="J7" s="251"/>
      <c r="K7" s="251"/>
      <c r="L7" s="251"/>
      <c r="M7" s="251"/>
      <c r="N7" s="251"/>
      <c r="O7" s="251"/>
      <c r="P7" s="251"/>
      <c r="Q7" s="251"/>
      <c r="R7" s="258"/>
      <c r="S7" s="251"/>
      <c r="T7" s="373"/>
      <c r="U7" s="373"/>
      <c r="V7" s="374"/>
      <c r="W7" s="373"/>
      <c r="X7" s="374"/>
      <c r="Y7" s="374"/>
      <c r="Z7" s="374"/>
      <c r="AA7" s="375"/>
      <c r="AB7" s="374"/>
      <c r="AC7" s="374"/>
      <c r="AD7" s="374"/>
      <c r="AE7" s="374"/>
      <c r="AF7" s="374"/>
      <c r="AG7" s="378"/>
      <c r="AH7" s="378"/>
      <c r="AI7" s="378"/>
      <c r="AJ7" s="378"/>
    </row>
    <row r="8" spans="1:36" s="30" customFormat="1" ht="12.95" customHeight="1" x14ac:dyDescent="0.2">
      <c r="A8" s="401"/>
      <c r="D8" s="325"/>
      <c r="E8" s="251">
        <v>4</v>
      </c>
      <c r="F8" s="325" t="s">
        <v>806</v>
      </c>
      <c r="G8" s="251" t="s">
        <v>723</v>
      </c>
      <c r="H8" s="325" t="s">
        <v>810</v>
      </c>
      <c r="I8" s="402" t="s">
        <v>377</v>
      </c>
      <c r="J8" s="251"/>
      <c r="K8" s="251"/>
      <c r="L8" s="251"/>
      <c r="M8" s="251"/>
      <c r="N8" s="251"/>
      <c r="O8" s="251"/>
      <c r="P8" s="251"/>
      <c r="Q8" s="251"/>
      <c r="R8" s="258"/>
      <c r="S8" s="251"/>
      <c r="T8" s="373"/>
      <c r="U8" s="373"/>
      <c r="V8" s="374"/>
      <c r="W8" s="373"/>
      <c r="X8" s="374"/>
      <c r="Y8" s="374"/>
      <c r="Z8" s="374"/>
      <c r="AA8" s="374"/>
      <c r="AB8" s="375"/>
      <c r="AC8" s="374"/>
      <c r="AD8" s="374"/>
      <c r="AE8" s="374"/>
      <c r="AF8" s="374"/>
      <c r="AG8" s="378"/>
      <c r="AH8" s="378"/>
      <c r="AI8" s="378"/>
      <c r="AJ8" s="378"/>
    </row>
    <row r="9" spans="1:36" s="12" customFormat="1" ht="12.95" customHeight="1" thickBot="1" x14ac:dyDescent="0.25">
      <c r="A9" s="403"/>
      <c r="B9" s="404"/>
      <c r="C9" s="405"/>
      <c r="D9" s="406"/>
      <c r="E9" s="407"/>
      <c r="F9" s="406" t="s">
        <v>1884</v>
      </c>
      <c r="G9" s="407"/>
      <c r="H9" s="406" t="s">
        <v>789</v>
      </c>
      <c r="I9" s="408"/>
      <c r="J9" s="251"/>
      <c r="K9" s="251"/>
      <c r="L9" s="251"/>
      <c r="M9" s="251"/>
      <c r="N9" s="251"/>
      <c r="O9" s="251"/>
      <c r="P9" s="251"/>
      <c r="Q9" s="251"/>
      <c r="R9" s="258"/>
      <c r="S9" s="258"/>
      <c r="T9" s="373"/>
      <c r="U9" s="373"/>
      <c r="V9" s="373"/>
      <c r="W9" s="373"/>
      <c r="X9" s="374"/>
      <c r="Y9" s="374"/>
      <c r="Z9" s="374"/>
      <c r="AA9" s="374"/>
      <c r="AB9" s="374"/>
      <c r="AC9" s="375"/>
      <c r="AD9" s="373"/>
      <c r="AE9" s="376"/>
      <c r="AF9" s="376"/>
      <c r="AG9" s="324"/>
      <c r="AH9" s="324"/>
      <c r="AI9" s="324"/>
      <c r="AJ9" s="324"/>
    </row>
    <row r="10" spans="1:36" s="12" customFormat="1" ht="12.95" customHeight="1" thickBot="1" x14ac:dyDescent="0.25">
      <c r="A10" s="30"/>
      <c r="B10" s="30"/>
      <c r="C10" s="372"/>
      <c r="D10" s="325"/>
      <c r="E10" s="251"/>
      <c r="F10" s="325"/>
      <c r="G10" s="251"/>
      <c r="H10" s="325"/>
      <c r="I10" s="372"/>
      <c r="J10" s="251"/>
      <c r="K10" s="251"/>
      <c r="L10" s="251"/>
      <c r="M10" s="251"/>
      <c r="N10" s="251"/>
      <c r="O10" s="251"/>
      <c r="P10" s="251"/>
      <c r="Q10" s="251"/>
      <c r="R10" s="258"/>
      <c r="S10" s="258"/>
      <c r="T10" s="373"/>
      <c r="U10" s="373"/>
      <c r="V10" s="373"/>
      <c r="W10" s="373"/>
      <c r="X10" s="374"/>
      <c r="Y10" s="374"/>
      <c r="Z10" s="374"/>
      <c r="AA10" s="374"/>
      <c r="AB10" s="374"/>
      <c r="AC10" s="373"/>
      <c r="AD10" s="375"/>
      <c r="AE10" s="377"/>
      <c r="AF10" s="377"/>
      <c r="AG10" s="324"/>
      <c r="AH10" s="324"/>
      <c r="AI10" s="324"/>
      <c r="AJ10" s="324"/>
    </row>
    <row r="11" spans="1:36" ht="12.95" customHeight="1" x14ac:dyDescent="0.2">
      <c r="A11" s="395" t="s">
        <v>367</v>
      </c>
      <c r="B11" s="396" t="s">
        <v>983</v>
      </c>
      <c r="C11" s="397" t="s">
        <v>1348</v>
      </c>
      <c r="D11" s="398" t="s">
        <v>803</v>
      </c>
      <c r="E11" s="399">
        <v>3</v>
      </c>
      <c r="F11" s="398" t="s">
        <v>548</v>
      </c>
      <c r="G11" s="399" t="s">
        <v>722</v>
      </c>
      <c r="H11" s="398" t="s">
        <v>788</v>
      </c>
      <c r="I11" s="400" t="s">
        <v>377</v>
      </c>
      <c r="R11" s="258"/>
      <c r="S11" s="258"/>
      <c r="T11" s="373"/>
      <c r="U11" s="373"/>
      <c r="V11" s="373"/>
      <c r="W11" s="373"/>
      <c r="X11" s="373"/>
      <c r="Y11" s="374"/>
      <c r="Z11" s="374"/>
      <c r="AA11" s="374"/>
      <c r="AB11" s="374"/>
      <c r="AC11" s="373"/>
      <c r="AD11" s="374"/>
      <c r="AE11" s="379"/>
      <c r="AF11" s="377"/>
    </row>
    <row r="12" spans="1:36" x14ac:dyDescent="0.2">
      <c r="A12" s="401"/>
      <c r="E12" s="251">
        <v>4</v>
      </c>
      <c r="F12" s="325" t="s">
        <v>799</v>
      </c>
      <c r="G12" s="251" t="s">
        <v>723</v>
      </c>
      <c r="H12" s="325" t="s">
        <v>790</v>
      </c>
      <c r="I12" s="402" t="s">
        <v>383</v>
      </c>
      <c r="R12" s="258"/>
      <c r="S12" s="258"/>
      <c r="T12" s="373"/>
      <c r="U12" s="373"/>
      <c r="V12" s="373"/>
      <c r="W12" s="373"/>
      <c r="X12" s="373"/>
      <c r="Y12" s="374"/>
      <c r="Z12" s="374"/>
      <c r="AA12" s="374"/>
      <c r="AB12" s="374"/>
      <c r="AC12" s="373"/>
      <c r="AD12" s="374"/>
      <c r="AE12" s="377"/>
      <c r="AF12" s="379"/>
    </row>
    <row r="13" spans="1:36" x14ac:dyDescent="0.2">
      <c r="A13" s="401"/>
      <c r="E13" s="251">
        <v>7</v>
      </c>
      <c r="F13" s="325" t="s">
        <v>806</v>
      </c>
      <c r="G13" s="251" t="s">
        <v>723</v>
      </c>
      <c r="H13" s="325" t="s">
        <v>790</v>
      </c>
      <c r="I13" s="402" t="s">
        <v>383</v>
      </c>
    </row>
    <row r="14" spans="1:36" ht="13.5" thickBot="1" x14ac:dyDescent="0.25">
      <c r="A14" s="403"/>
      <c r="B14" s="404"/>
      <c r="C14" s="405"/>
      <c r="D14" s="406"/>
      <c r="E14" s="407"/>
      <c r="F14" s="406" t="s">
        <v>1885</v>
      </c>
      <c r="G14" s="407"/>
      <c r="H14" s="406" t="s">
        <v>811</v>
      </c>
      <c r="I14" s="408"/>
    </row>
    <row r="15" spans="1:36" ht="13.5" thickBot="1" x14ac:dyDescent="0.25"/>
    <row r="16" spans="1:36" x14ac:dyDescent="0.2">
      <c r="A16" s="395" t="s">
        <v>378</v>
      </c>
      <c r="B16" s="396" t="s">
        <v>968</v>
      </c>
      <c r="C16" s="397" t="s">
        <v>1359</v>
      </c>
      <c r="D16" s="398" t="s">
        <v>709</v>
      </c>
      <c r="E16" s="399">
        <v>5</v>
      </c>
      <c r="F16" s="398" t="s">
        <v>799</v>
      </c>
      <c r="G16" s="399" t="s">
        <v>722</v>
      </c>
      <c r="H16" s="398" t="s">
        <v>786</v>
      </c>
      <c r="I16" s="400" t="s">
        <v>369</v>
      </c>
    </row>
    <row r="17" spans="1:36" x14ac:dyDescent="0.2">
      <c r="A17" s="401"/>
      <c r="E17" s="251">
        <v>6</v>
      </c>
      <c r="F17" s="325" t="s">
        <v>909</v>
      </c>
      <c r="G17" s="251" t="s">
        <v>722</v>
      </c>
      <c r="H17" s="325" t="s">
        <v>786</v>
      </c>
      <c r="I17" s="402" t="s">
        <v>361</v>
      </c>
    </row>
    <row r="18" spans="1:36" x14ac:dyDescent="0.2">
      <c r="A18" s="401"/>
      <c r="E18" s="251">
        <v>8</v>
      </c>
      <c r="F18" s="325" t="s">
        <v>1886</v>
      </c>
      <c r="G18" s="251" t="s">
        <v>723</v>
      </c>
      <c r="H18" s="325" t="s">
        <v>790</v>
      </c>
      <c r="I18" s="402" t="s">
        <v>383</v>
      </c>
    </row>
    <row r="19" spans="1:36" ht="13.5" thickBot="1" x14ac:dyDescent="0.25">
      <c r="A19" s="403"/>
      <c r="B19" s="404"/>
      <c r="C19" s="405"/>
      <c r="D19" s="406"/>
      <c r="E19" s="407"/>
      <c r="F19" s="406" t="s">
        <v>1887</v>
      </c>
      <c r="G19" s="407"/>
      <c r="H19" s="406" t="s">
        <v>411</v>
      </c>
      <c r="I19" s="408"/>
    </row>
    <row r="20" spans="1:36" s="251" customFormat="1" ht="13.5" thickBot="1" x14ac:dyDescent="0.25">
      <c r="A20" s="30"/>
      <c r="B20" s="30"/>
      <c r="C20" s="372"/>
      <c r="D20" s="325"/>
      <c r="F20" s="325"/>
      <c r="H20" s="325"/>
      <c r="I20" s="372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118"/>
      <c r="AF20" s="118"/>
      <c r="AG20" s="120"/>
      <c r="AH20" s="120"/>
      <c r="AI20" s="120"/>
      <c r="AJ20" s="120"/>
    </row>
    <row r="21" spans="1:36" s="251" customFormat="1" x14ac:dyDescent="0.2">
      <c r="A21" s="395" t="s">
        <v>366</v>
      </c>
      <c r="B21" s="396" t="s">
        <v>984</v>
      </c>
      <c r="C21" s="397" t="s">
        <v>1403</v>
      </c>
      <c r="D21" s="398" t="s">
        <v>845</v>
      </c>
      <c r="E21" s="399">
        <v>5</v>
      </c>
      <c r="F21" s="398" t="s">
        <v>909</v>
      </c>
      <c r="G21" s="399" t="s">
        <v>723</v>
      </c>
      <c r="H21" s="398" t="s">
        <v>786</v>
      </c>
      <c r="I21" s="400" t="s">
        <v>1772</v>
      </c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118"/>
      <c r="AF21" s="118"/>
      <c r="AG21" s="120"/>
      <c r="AH21" s="120"/>
      <c r="AI21" s="120"/>
      <c r="AJ21" s="120"/>
    </row>
    <row r="22" spans="1:36" s="251" customFormat="1" x14ac:dyDescent="0.2">
      <c r="A22" s="401"/>
      <c r="B22" s="30"/>
      <c r="C22" s="372"/>
      <c r="D22" s="325"/>
      <c r="E22" s="251">
        <v>6</v>
      </c>
      <c r="F22" s="325" t="s">
        <v>1202</v>
      </c>
      <c r="G22" s="251" t="s">
        <v>723</v>
      </c>
      <c r="H22" s="325" t="s">
        <v>785</v>
      </c>
      <c r="I22" s="402" t="s">
        <v>369</v>
      </c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118"/>
      <c r="AF22" s="118"/>
      <c r="AG22" s="120"/>
      <c r="AH22" s="120"/>
      <c r="AI22" s="120"/>
      <c r="AJ22" s="120"/>
    </row>
    <row r="23" spans="1:36" s="251" customFormat="1" x14ac:dyDescent="0.2">
      <c r="A23" s="401"/>
      <c r="B23" s="30"/>
      <c r="C23" s="372"/>
      <c r="D23" s="325"/>
      <c r="E23" s="251">
        <v>7</v>
      </c>
      <c r="F23" s="325" t="s">
        <v>504</v>
      </c>
      <c r="G23" s="251" t="s">
        <v>722</v>
      </c>
      <c r="H23" s="325" t="s">
        <v>786</v>
      </c>
      <c r="I23" s="402" t="s">
        <v>369</v>
      </c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118"/>
      <c r="AF23" s="118"/>
      <c r="AG23" s="120"/>
      <c r="AH23" s="120"/>
      <c r="AI23" s="120"/>
      <c r="AJ23" s="120"/>
    </row>
    <row r="24" spans="1:36" s="251" customFormat="1" x14ac:dyDescent="0.2">
      <c r="A24" s="401"/>
      <c r="B24" s="30"/>
      <c r="C24" s="372"/>
      <c r="D24" s="325"/>
      <c r="E24" s="251">
        <v>8</v>
      </c>
      <c r="F24" s="325" t="s">
        <v>909</v>
      </c>
      <c r="G24" s="251" t="s">
        <v>723</v>
      </c>
      <c r="H24" s="325" t="s">
        <v>785</v>
      </c>
      <c r="I24" s="402" t="s">
        <v>369</v>
      </c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118"/>
      <c r="AF24" s="118"/>
      <c r="AG24" s="120"/>
      <c r="AH24" s="120"/>
      <c r="AI24" s="120"/>
      <c r="AJ24" s="120"/>
    </row>
    <row r="25" spans="1:36" s="251" customFormat="1" ht="13.5" thickBot="1" x14ac:dyDescent="0.25">
      <c r="A25" s="403"/>
      <c r="B25" s="404"/>
      <c r="C25" s="405"/>
      <c r="D25" s="406"/>
      <c r="E25" s="407"/>
      <c r="F25" s="406" t="s">
        <v>1888</v>
      </c>
      <c r="G25" s="407"/>
      <c r="H25" s="406" t="s">
        <v>804</v>
      </c>
      <c r="I25" s="408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118"/>
      <c r="AF25" s="118"/>
      <c r="AG25" s="120"/>
      <c r="AH25" s="120"/>
      <c r="AI25" s="120"/>
      <c r="AJ25" s="120"/>
    </row>
    <row r="26" spans="1:36" s="251" customFormat="1" ht="13.5" thickBot="1" x14ac:dyDescent="0.25">
      <c r="A26" s="30"/>
      <c r="B26" s="30"/>
      <c r="C26" s="372"/>
      <c r="D26" s="325"/>
      <c r="F26" s="325"/>
      <c r="H26" s="325"/>
      <c r="I26" s="372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118"/>
      <c r="AF26" s="118"/>
      <c r="AG26" s="120"/>
      <c r="AH26" s="120"/>
      <c r="AI26" s="120"/>
      <c r="AJ26" s="120"/>
    </row>
    <row r="27" spans="1:36" x14ac:dyDescent="0.2">
      <c r="A27" s="395" t="s">
        <v>370</v>
      </c>
      <c r="B27" s="396" t="s">
        <v>981</v>
      </c>
      <c r="C27" s="397" t="s">
        <v>1417</v>
      </c>
      <c r="D27" s="398" t="s">
        <v>712</v>
      </c>
      <c r="E27" s="399">
        <v>6</v>
      </c>
      <c r="F27" s="398" t="s">
        <v>799</v>
      </c>
      <c r="G27" s="399" t="s">
        <v>722</v>
      </c>
      <c r="H27" s="398" t="s">
        <v>788</v>
      </c>
      <c r="I27" s="400" t="s">
        <v>377</v>
      </c>
    </row>
    <row r="28" spans="1:36" x14ac:dyDescent="0.2">
      <c r="A28" s="401"/>
      <c r="E28" s="251">
        <v>7</v>
      </c>
      <c r="F28" s="325" t="s">
        <v>710</v>
      </c>
      <c r="G28" s="251" t="s">
        <v>723</v>
      </c>
      <c r="H28" s="325" t="s">
        <v>786</v>
      </c>
      <c r="I28" s="402" t="s">
        <v>361</v>
      </c>
    </row>
    <row r="29" spans="1:36" x14ac:dyDescent="0.2">
      <c r="A29" s="401"/>
      <c r="E29" s="251">
        <v>8</v>
      </c>
      <c r="F29" s="325" t="s">
        <v>1240</v>
      </c>
      <c r="G29" s="251" t="s">
        <v>722</v>
      </c>
      <c r="H29" s="325" t="s">
        <v>790</v>
      </c>
      <c r="I29" s="402" t="s">
        <v>383</v>
      </c>
    </row>
    <row r="30" spans="1:36" s="251" customFormat="1" ht="13.5" thickBot="1" x14ac:dyDescent="0.25">
      <c r="A30" s="403"/>
      <c r="B30" s="404"/>
      <c r="C30" s="405"/>
      <c r="D30" s="406"/>
      <c r="E30" s="407"/>
      <c r="F30" s="406" t="s">
        <v>1889</v>
      </c>
      <c r="G30" s="407"/>
      <c r="H30" s="406" t="s">
        <v>789</v>
      </c>
      <c r="I30" s="408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118"/>
      <c r="AF30" s="118"/>
      <c r="AG30" s="120"/>
      <c r="AH30" s="120"/>
      <c r="AI30" s="120"/>
      <c r="AJ30" s="120"/>
    </row>
    <row r="31" spans="1:36" ht="13.5" thickBot="1" x14ac:dyDescent="0.25"/>
    <row r="32" spans="1:36" x14ac:dyDescent="0.2">
      <c r="A32" s="395" t="s">
        <v>404</v>
      </c>
      <c r="B32" s="396" t="s">
        <v>44</v>
      </c>
      <c r="C32" s="397" t="s">
        <v>1829</v>
      </c>
      <c r="D32" s="398" t="s">
        <v>850</v>
      </c>
      <c r="E32" s="399">
        <v>6</v>
      </c>
      <c r="F32" s="398" t="s">
        <v>1202</v>
      </c>
      <c r="G32" s="399" t="s">
        <v>723</v>
      </c>
      <c r="H32" s="398" t="s">
        <v>790</v>
      </c>
      <c r="I32" s="400" t="s">
        <v>383</v>
      </c>
    </row>
    <row r="33" spans="1:9" x14ac:dyDescent="0.2">
      <c r="A33" s="401"/>
      <c r="E33" s="251">
        <v>8</v>
      </c>
      <c r="F33" s="325" t="s">
        <v>806</v>
      </c>
      <c r="G33" s="251" t="s">
        <v>723</v>
      </c>
      <c r="H33" s="325" t="s">
        <v>786</v>
      </c>
      <c r="I33" s="402" t="s">
        <v>361</v>
      </c>
    </row>
    <row r="34" spans="1:9" x14ac:dyDescent="0.2">
      <c r="A34" s="401"/>
      <c r="E34" s="251">
        <v>9</v>
      </c>
      <c r="F34" s="325" t="s">
        <v>909</v>
      </c>
      <c r="G34" s="251" t="s">
        <v>723</v>
      </c>
      <c r="H34" s="325" t="s">
        <v>790</v>
      </c>
      <c r="I34" s="402" t="s">
        <v>383</v>
      </c>
    </row>
    <row r="35" spans="1:9" ht="13.5" thickBot="1" x14ac:dyDescent="0.25">
      <c r="A35" s="403"/>
      <c r="B35" s="404"/>
      <c r="C35" s="405"/>
      <c r="D35" s="406"/>
      <c r="E35" s="407"/>
      <c r="F35" s="406" t="s">
        <v>1890</v>
      </c>
      <c r="G35" s="407"/>
      <c r="H35" s="406" t="s">
        <v>843</v>
      </c>
      <c r="I35" s="408"/>
    </row>
    <row r="36" spans="1:9" ht="13.5" thickBot="1" x14ac:dyDescent="0.25"/>
    <row r="37" spans="1:9" x14ac:dyDescent="0.2">
      <c r="A37" s="395" t="s">
        <v>368</v>
      </c>
      <c r="B37" s="396" t="s">
        <v>992</v>
      </c>
      <c r="C37" s="397" t="s">
        <v>1437</v>
      </c>
      <c r="D37" s="398" t="s">
        <v>829</v>
      </c>
      <c r="E37" s="399">
        <v>8</v>
      </c>
      <c r="F37" s="398" t="s">
        <v>504</v>
      </c>
      <c r="G37" s="399" t="s">
        <v>722</v>
      </c>
      <c r="H37" s="398" t="s">
        <v>788</v>
      </c>
      <c r="I37" s="400" t="s">
        <v>377</v>
      </c>
    </row>
    <row r="38" spans="1:9" x14ac:dyDescent="0.2">
      <c r="A38" s="401"/>
      <c r="E38" s="251">
        <v>11</v>
      </c>
      <c r="F38" s="325" t="s">
        <v>909</v>
      </c>
      <c r="G38" s="251" t="s">
        <v>723</v>
      </c>
      <c r="H38" s="325" t="s">
        <v>785</v>
      </c>
      <c r="I38" s="402" t="s">
        <v>369</v>
      </c>
    </row>
    <row r="39" spans="1:9" x14ac:dyDescent="0.2">
      <c r="A39" s="401"/>
      <c r="E39" s="251">
        <v>12</v>
      </c>
      <c r="F39" s="325" t="s">
        <v>1886</v>
      </c>
      <c r="G39" s="251" t="s">
        <v>722</v>
      </c>
      <c r="H39" s="325" t="s">
        <v>790</v>
      </c>
      <c r="I39" s="402" t="s">
        <v>361</v>
      </c>
    </row>
    <row r="40" spans="1:9" x14ac:dyDescent="0.2">
      <c r="A40" s="401"/>
      <c r="E40" s="251">
        <v>13</v>
      </c>
      <c r="F40" s="325" t="s">
        <v>1202</v>
      </c>
      <c r="G40" s="251" t="s">
        <v>722</v>
      </c>
      <c r="H40" s="325" t="s">
        <v>786</v>
      </c>
      <c r="I40" s="402" t="s">
        <v>369</v>
      </c>
    </row>
    <row r="41" spans="1:9" ht="13.5" thickBot="1" x14ac:dyDescent="0.25">
      <c r="A41" s="403"/>
      <c r="B41" s="404"/>
      <c r="C41" s="405"/>
      <c r="D41" s="406"/>
      <c r="E41" s="407"/>
      <c r="F41" s="406" t="s">
        <v>1891</v>
      </c>
      <c r="G41" s="407"/>
      <c r="H41" s="406" t="s">
        <v>808</v>
      </c>
      <c r="I41" s="408"/>
    </row>
    <row r="42" spans="1:9" ht="13.5" thickBot="1" x14ac:dyDescent="0.25"/>
    <row r="43" spans="1:9" x14ac:dyDescent="0.2">
      <c r="A43" s="395" t="s">
        <v>385</v>
      </c>
      <c r="B43" s="396" t="s">
        <v>1806</v>
      </c>
      <c r="C43" s="397" t="s">
        <v>1527</v>
      </c>
      <c r="D43" s="398" t="s">
        <v>887</v>
      </c>
      <c r="E43" s="399">
        <v>14</v>
      </c>
      <c r="F43" s="398" t="s">
        <v>799</v>
      </c>
      <c r="G43" s="399" t="s">
        <v>722</v>
      </c>
      <c r="H43" s="398" t="s">
        <v>788</v>
      </c>
      <c r="I43" s="400" t="s">
        <v>377</v>
      </c>
    </row>
    <row r="44" spans="1:9" x14ac:dyDescent="0.2">
      <c r="A44" s="401"/>
      <c r="E44" s="251">
        <v>16</v>
      </c>
      <c r="F44" s="325" t="s">
        <v>866</v>
      </c>
      <c r="G44" s="251" t="s">
        <v>722</v>
      </c>
      <c r="H44" s="325" t="s">
        <v>788</v>
      </c>
      <c r="I44" s="402" t="s">
        <v>377</v>
      </c>
    </row>
    <row r="45" spans="1:9" x14ac:dyDescent="0.2">
      <c r="A45" s="401"/>
      <c r="E45" s="251">
        <v>17</v>
      </c>
      <c r="F45" s="325" t="s">
        <v>909</v>
      </c>
      <c r="G45" s="251" t="s">
        <v>723</v>
      </c>
      <c r="H45" s="325" t="s">
        <v>786</v>
      </c>
      <c r="I45" s="402" t="s">
        <v>361</v>
      </c>
    </row>
    <row r="46" spans="1:9" ht="13.5" thickBot="1" x14ac:dyDescent="0.25">
      <c r="A46" s="403"/>
      <c r="B46" s="404"/>
      <c r="C46" s="405"/>
      <c r="D46" s="406"/>
      <c r="E46" s="407"/>
      <c r="F46" s="406" t="s">
        <v>1892</v>
      </c>
      <c r="G46" s="407"/>
      <c r="H46" s="406" t="s">
        <v>797</v>
      </c>
      <c r="I46" s="408"/>
    </row>
    <row r="47" spans="1:9" ht="13.5" thickBot="1" x14ac:dyDescent="0.25"/>
    <row r="48" spans="1:9" x14ac:dyDescent="0.2">
      <c r="A48" s="395" t="s">
        <v>380</v>
      </c>
      <c r="B48" s="396" t="s">
        <v>1000</v>
      </c>
      <c r="C48" s="397" t="s">
        <v>1513</v>
      </c>
      <c r="D48" s="398" t="s">
        <v>1893</v>
      </c>
      <c r="E48" s="399">
        <v>13</v>
      </c>
      <c r="F48" s="398" t="s">
        <v>548</v>
      </c>
      <c r="G48" s="399" t="s">
        <v>722</v>
      </c>
      <c r="H48" s="398" t="s">
        <v>788</v>
      </c>
      <c r="I48" s="400" t="s">
        <v>377</v>
      </c>
    </row>
    <row r="49" spans="1:9" x14ac:dyDescent="0.2">
      <c r="A49" s="401"/>
      <c r="E49" s="251">
        <v>15</v>
      </c>
      <c r="F49" s="325" t="s">
        <v>806</v>
      </c>
      <c r="G49" s="251" t="s">
        <v>723</v>
      </c>
      <c r="H49" s="325" t="s">
        <v>790</v>
      </c>
      <c r="I49" s="402" t="s">
        <v>383</v>
      </c>
    </row>
    <row r="50" spans="1:9" x14ac:dyDescent="0.2">
      <c r="A50" s="401"/>
      <c r="E50" s="251">
        <v>16</v>
      </c>
      <c r="F50" s="325" t="s">
        <v>799</v>
      </c>
      <c r="G50" s="251" t="s">
        <v>722</v>
      </c>
      <c r="H50" s="325" t="s">
        <v>786</v>
      </c>
      <c r="I50" s="402" t="s">
        <v>369</v>
      </c>
    </row>
    <row r="51" spans="1:9" x14ac:dyDescent="0.2">
      <c r="A51" s="401"/>
      <c r="E51" s="251">
        <v>18</v>
      </c>
      <c r="F51" s="325" t="s">
        <v>806</v>
      </c>
      <c r="G51" s="251" t="s">
        <v>723</v>
      </c>
      <c r="H51" s="325" t="s">
        <v>790</v>
      </c>
      <c r="I51" s="402" t="s">
        <v>383</v>
      </c>
    </row>
    <row r="52" spans="1:9" ht="13.5" thickBot="1" x14ac:dyDescent="0.25">
      <c r="A52" s="403"/>
      <c r="B52" s="404"/>
      <c r="C52" s="405"/>
      <c r="D52" s="406"/>
      <c r="E52" s="407"/>
      <c r="F52" s="406" t="s">
        <v>1894</v>
      </c>
      <c r="G52" s="407"/>
      <c r="H52" s="406" t="s">
        <v>796</v>
      </c>
      <c r="I52" s="408"/>
    </row>
    <row r="53" spans="1:9" ht="13.5" thickBot="1" x14ac:dyDescent="0.25"/>
    <row r="54" spans="1:9" x14ac:dyDescent="0.2">
      <c r="A54" s="395" t="s">
        <v>385</v>
      </c>
      <c r="B54" s="396" t="s">
        <v>1806</v>
      </c>
      <c r="C54" s="397" t="s">
        <v>1635</v>
      </c>
      <c r="D54" s="398" t="s">
        <v>1895</v>
      </c>
      <c r="E54" s="399">
        <v>17</v>
      </c>
      <c r="F54" s="398" t="s">
        <v>909</v>
      </c>
      <c r="G54" s="399" t="s">
        <v>723</v>
      </c>
      <c r="H54" s="398" t="s">
        <v>786</v>
      </c>
      <c r="I54" s="400" t="s">
        <v>361</v>
      </c>
    </row>
    <row r="55" spans="1:9" x14ac:dyDescent="0.2">
      <c r="A55" s="401"/>
      <c r="E55" s="251">
        <v>18</v>
      </c>
      <c r="F55" s="325" t="s">
        <v>1896</v>
      </c>
      <c r="G55" s="251" t="s">
        <v>722</v>
      </c>
      <c r="H55" s="325" t="s">
        <v>790</v>
      </c>
      <c r="I55" s="402" t="s">
        <v>361</v>
      </c>
    </row>
    <row r="56" spans="1:9" x14ac:dyDescent="0.2">
      <c r="A56" s="401"/>
      <c r="E56" s="251">
        <v>19</v>
      </c>
      <c r="F56" s="325" t="s">
        <v>1240</v>
      </c>
      <c r="G56" s="251" t="s">
        <v>723</v>
      </c>
      <c r="H56" s="325" t="s">
        <v>790</v>
      </c>
      <c r="I56" s="402" t="s">
        <v>383</v>
      </c>
    </row>
    <row r="57" spans="1:9" x14ac:dyDescent="0.2">
      <c r="A57" s="401"/>
      <c r="E57" s="251">
        <v>21</v>
      </c>
      <c r="F57" s="325" t="s">
        <v>710</v>
      </c>
      <c r="G57" s="251" t="s">
        <v>722</v>
      </c>
      <c r="H57" s="325" t="s">
        <v>786</v>
      </c>
      <c r="I57" s="402" t="s">
        <v>361</v>
      </c>
    </row>
    <row r="58" spans="1:9" ht="13.5" thickBot="1" x14ac:dyDescent="0.25">
      <c r="A58" s="403"/>
      <c r="B58" s="404"/>
      <c r="C58" s="405"/>
      <c r="D58" s="406"/>
      <c r="E58" s="407"/>
      <c r="F58" s="406" t="s">
        <v>1897</v>
      </c>
      <c r="G58" s="407"/>
      <c r="H58" s="406" t="s">
        <v>784</v>
      </c>
      <c r="I58" s="408"/>
    </row>
    <row r="59" spans="1:9" ht="13.5" thickBot="1" x14ac:dyDescent="0.25"/>
    <row r="60" spans="1:9" x14ac:dyDescent="0.2">
      <c r="A60" s="395" t="s">
        <v>363</v>
      </c>
      <c r="B60" s="396" t="s">
        <v>1006</v>
      </c>
      <c r="C60" s="397" t="s">
        <v>1562</v>
      </c>
      <c r="D60" s="398" t="s">
        <v>1898</v>
      </c>
      <c r="E60" s="399">
        <v>18</v>
      </c>
      <c r="F60" s="398" t="s">
        <v>806</v>
      </c>
      <c r="G60" s="399" t="s">
        <v>723</v>
      </c>
      <c r="H60" s="398" t="s">
        <v>790</v>
      </c>
      <c r="I60" s="400" t="s">
        <v>383</v>
      </c>
    </row>
    <row r="61" spans="1:9" x14ac:dyDescent="0.2">
      <c r="A61" s="401"/>
      <c r="E61" s="251">
        <v>19</v>
      </c>
      <c r="F61" s="325" t="s">
        <v>806</v>
      </c>
      <c r="G61" s="251" t="s">
        <v>723</v>
      </c>
      <c r="H61" s="325" t="s">
        <v>810</v>
      </c>
      <c r="I61" s="402" t="s">
        <v>377</v>
      </c>
    </row>
    <row r="62" spans="1:9" x14ac:dyDescent="0.2">
      <c r="A62" s="401"/>
      <c r="E62" s="251">
        <v>20</v>
      </c>
      <c r="F62" s="325" t="s">
        <v>909</v>
      </c>
      <c r="G62" s="251" t="s">
        <v>723</v>
      </c>
      <c r="H62" s="325" t="s">
        <v>790</v>
      </c>
      <c r="I62" s="402" t="s">
        <v>383</v>
      </c>
    </row>
    <row r="63" spans="1:9" ht="13.5" thickBot="1" x14ac:dyDescent="0.25">
      <c r="A63" s="403"/>
      <c r="B63" s="404"/>
      <c r="C63" s="405"/>
      <c r="D63" s="406"/>
      <c r="E63" s="407"/>
      <c r="F63" s="406" t="s">
        <v>1899</v>
      </c>
      <c r="G63" s="407"/>
      <c r="H63" s="406" t="s">
        <v>789</v>
      </c>
      <c r="I63" s="408"/>
    </row>
    <row r="64" spans="1:9" ht="13.5" thickBot="1" x14ac:dyDescent="0.25"/>
    <row r="65" spans="1:9" x14ac:dyDescent="0.2">
      <c r="A65" s="395" t="s">
        <v>380</v>
      </c>
      <c r="B65" s="396" t="s">
        <v>1000</v>
      </c>
      <c r="C65" s="397" t="s">
        <v>1579</v>
      </c>
      <c r="D65" s="398" t="s">
        <v>1900</v>
      </c>
      <c r="E65" s="399">
        <v>19</v>
      </c>
      <c r="F65" s="398" t="s">
        <v>799</v>
      </c>
      <c r="G65" s="399" t="s">
        <v>723</v>
      </c>
      <c r="H65" s="398" t="s">
        <v>786</v>
      </c>
      <c r="I65" s="400" t="s">
        <v>361</v>
      </c>
    </row>
    <row r="66" spans="1:9" x14ac:dyDescent="0.2">
      <c r="A66" s="401"/>
      <c r="E66" s="251">
        <v>20</v>
      </c>
      <c r="F66" s="325" t="s">
        <v>504</v>
      </c>
      <c r="G66" s="251" t="s">
        <v>722</v>
      </c>
      <c r="H66" s="325" t="s">
        <v>786</v>
      </c>
      <c r="I66" s="402" t="s">
        <v>369</v>
      </c>
    </row>
    <row r="67" spans="1:9" x14ac:dyDescent="0.2">
      <c r="A67" s="401"/>
      <c r="E67" s="251">
        <v>21</v>
      </c>
      <c r="F67" s="325" t="s">
        <v>806</v>
      </c>
      <c r="G67" s="251" t="s">
        <v>723</v>
      </c>
      <c r="H67" s="325" t="s">
        <v>790</v>
      </c>
      <c r="I67" s="402" t="s">
        <v>383</v>
      </c>
    </row>
    <row r="68" spans="1:9" ht="13.5" thickBot="1" x14ac:dyDescent="0.25">
      <c r="A68" s="403"/>
      <c r="B68" s="404"/>
      <c r="C68" s="405"/>
      <c r="D68" s="406"/>
      <c r="E68" s="407"/>
      <c r="F68" s="406" t="s">
        <v>1901</v>
      </c>
      <c r="G68" s="407"/>
      <c r="H68" s="406" t="s">
        <v>411</v>
      </c>
      <c r="I68" s="408"/>
    </row>
    <row r="69" spans="1:9" ht="13.5" thickBot="1" x14ac:dyDescent="0.25"/>
    <row r="70" spans="1:9" x14ac:dyDescent="0.2">
      <c r="A70" s="395" t="s">
        <v>390</v>
      </c>
      <c r="B70" s="396" t="s">
        <v>978</v>
      </c>
      <c r="C70" s="396" t="s">
        <v>1465</v>
      </c>
      <c r="D70" s="398" t="s">
        <v>1902</v>
      </c>
      <c r="E70" s="399">
        <v>18</v>
      </c>
      <c r="F70" s="398" t="s">
        <v>1903</v>
      </c>
      <c r="G70" s="399" t="s">
        <v>723</v>
      </c>
      <c r="H70" s="398" t="s">
        <v>785</v>
      </c>
      <c r="I70" s="400" t="s">
        <v>369</v>
      </c>
    </row>
    <row r="71" spans="1:9" x14ac:dyDescent="0.2">
      <c r="A71" s="401"/>
      <c r="E71" s="251">
        <v>19</v>
      </c>
      <c r="F71" s="325" t="s">
        <v>1775</v>
      </c>
      <c r="G71" s="251" t="s">
        <v>722</v>
      </c>
      <c r="H71" s="325" t="s">
        <v>790</v>
      </c>
      <c r="I71" s="402" t="s">
        <v>361</v>
      </c>
    </row>
    <row r="72" spans="1:9" x14ac:dyDescent="0.2">
      <c r="A72" s="401"/>
      <c r="E72" s="251">
        <v>20</v>
      </c>
      <c r="F72" s="325" t="s">
        <v>1240</v>
      </c>
      <c r="G72" s="251" t="s">
        <v>723</v>
      </c>
      <c r="H72" s="325" t="s">
        <v>790</v>
      </c>
      <c r="I72" s="402" t="s">
        <v>383</v>
      </c>
    </row>
    <row r="73" spans="1:9" x14ac:dyDescent="0.2">
      <c r="A73" s="401"/>
      <c r="E73" s="251">
        <v>22</v>
      </c>
      <c r="F73" s="325" t="s">
        <v>909</v>
      </c>
      <c r="G73" s="251" t="s">
        <v>723</v>
      </c>
      <c r="H73" s="325" t="s">
        <v>785</v>
      </c>
      <c r="I73" s="402" t="s">
        <v>369</v>
      </c>
    </row>
    <row r="74" spans="1:9" ht="13.5" thickBot="1" x14ac:dyDescent="0.25">
      <c r="A74" s="403"/>
      <c r="B74" s="404"/>
      <c r="C74" s="405"/>
      <c r="D74" s="406"/>
      <c r="E74" s="407"/>
      <c r="F74" s="406" t="s">
        <v>1904</v>
      </c>
      <c r="G74" s="407"/>
      <c r="H74" s="406" t="s">
        <v>889</v>
      </c>
      <c r="I74" s="408"/>
    </row>
    <row r="75" spans="1:9" ht="13.5" thickBot="1" x14ac:dyDescent="0.25"/>
    <row r="76" spans="1:9" x14ac:dyDescent="0.2">
      <c r="A76" s="395" t="s">
        <v>387</v>
      </c>
      <c r="B76" s="396" t="s">
        <v>996</v>
      </c>
      <c r="C76" s="397" t="s">
        <v>1462</v>
      </c>
      <c r="D76" s="398" t="s">
        <v>1905</v>
      </c>
      <c r="E76" s="399">
        <v>20</v>
      </c>
      <c r="F76" s="398" t="s">
        <v>799</v>
      </c>
      <c r="G76" s="399" t="s">
        <v>723</v>
      </c>
      <c r="H76" s="398" t="s">
        <v>786</v>
      </c>
      <c r="I76" s="400" t="s">
        <v>361</v>
      </c>
    </row>
    <row r="77" spans="1:9" x14ac:dyDescent="0.2">
      <c r="A77" s="401"/>
      <c r="E77" s="251">
        <v>21</v>
      </c>
      <c r="F77" s="325" t="s">
        <v>1202</v>
      </c>
      <c r="G77" s="251" t="s">
        <v>722</v>
      </c>
      <c r="H77" s="325" t="s">
        <v>786</v>
      </c>
      <c r="I77" s="402" t="s">
        <v>369</v>
      </c>
    </row>
    <row r="78" spans="1:9" x14ac:dyDescent="0.2">
      <c r="A78" s="401"/>
      <c r="E78" s="251">
        <v>22</v>
      </c>
      <c r="F78" s="325" t="s">
        <v>1202</v>
      </c>
      <c r="G78" s="251" t="s">
        <v>722</v>
      </c>
      <c r="H78" s="325" t="s">
        <v>790</v>
      </c>
      <c r="I78" s="402" t="s">
        <v>361</v>
      </c>
    </row>
    <row r="79" spans="1:9" ht="13.5" thickBot="1" x14ac:dyDescent="0.25">
      <c r="A79" s="403"/>
      <c r="B79" s="404"/>
      <c r="C79" s="405"/>
      <c r="D79" s="406"/>
      <c r="E79" s="407"/>
      <c r="F79" s="406" t="s">
        <v>1906</v>
      </c>
      <c r="G79" s="407"/>
      <c r="H79" s="406"/>
      <c r="I79" s="408"/>
    </row>
    <row r="80" spans="1:9" ht="13.5" thickBot="1" x14ac:dyDescent="0.25"/>
    <row r="81" spans="1:9" x14ac:dyDescent="0.2">
      <c r="A81" s="395" t="s">
        <v>382</v>
      </c>
      <c r="B81" s="396" t="s">
        <v>1003</v>
      </c>
      <c r="C81" s="397" t="s">
        <v>1440</v>
      </c>
      <c r="D81" s="398" t="s">
        <v>1907</v>
      </c>
      <c r="E81" s="399">
        <v>20</v>
      </c>
      <c r="F81" s="398" t="s">
        <v>1240</v>
      </c>
      <c r="G81" s="399" t="s">
        <v>722</v>
      </c>
      <c r="H81" s="398" t="s">
        <v>810</v>
      </c>
      <c r="I81" s="400" t="s">
        <v>377</v>
      </c>
    </row>
    <row r="82" spans="1:9" x14ac:dyDescent="0.2">
      <c r="A82" s="401"/>
      <c r="E82" s="251">
        <v>22</v>
      </c>
      <c r="F82" s="325" t="s">
        <v>1202</v>
      </c>
      <c r="G82" s="251" t="s">
        <v>722</v>
      </c>
      <c r="H82" s="325" t="s">
        <v>790</v>
      </c>
      <c r="I82" s="402" t="s">
        <v>361</v>
      </c>
    </row>
    <row r="83" spans="1:9" x14ac:dyDescent="0.2">
      <c r="A83" s="401"/>
      <c r="E83" s="251">
        <v>23</v>
      </c>
      <c r="F83" s="325" t="s">
        <v>799</v>
      </c>
      <c r="G83" s="251" t="s">
        <v>722</v>
      </c>
      <c r="H83" s="325" t="s">
        <v>790</v>
      </c>
      <c r="I83" s="402" t="s">
        <v>361</v>
      </c>
    </row>
    <row r="84" spans="1:9" ht="13.5" thickBot="1" x14ac:dyDescent="0.25">
      <c r="A84" s="403"/>
      <c r="B84" s="404"/>
      <c r="C84" s="405"/>
      <c r="D84" s="406"/>
      <c r="E84" s="407"/>
      <c r="F84" s="406" t="s">
        <v>1908</v>
      </c>
      <c r="G84" s="407"/>
      <c r="H84" s="406"/>
      <c r="I84" s="408"/>
    </row>
    <row r="85" spans="1:9" ht="13.5" thickBot="1" x14ac:dyDescent="0.25"/>
    <row r="86" spans="1:9" x14ac:dyDescent="0.2">
      <c r="A86" s="395" t="s">
        <v>387</v>
      </c>
      <c r="B86" s="396" t="s">
        <v>996</v>
      </c>
      <c r="C86" s="397" t="s">
        <v>1868</v>
      </c>
      <c r="D86" s="398" t="s">
        <v>1909</v>
      </c>
      <c r="E86" s="399">
        <v>22</v>
      </c>
      <c r="F86" s="398" t="s">
        <v>1202</v>
      </c>
      <c r="G86" s="399" t="s">
        <v>722</v>
      </c>
      <c r="H86" s="398" t="s">
        <v>790</v>
      </c>
      <c r="I86" s="400" t="s">
        <v>361</v>
      </c>
    </row>
    <row r="87" spans="1:9" x14ac:dyDescent="0.2">
      <c r="A87" s="401"/>
      <c r="E87" s="251">
        <v>23</v>
      </c>
      <c r="F87" s="325" t="s">
        <v>1240</v>
      </c>
      <c r="G87" s="251" t="s">
        <v>722</v>
      </c>
      <c r="H87" s="325" t="s">
        <v>786</v>
      </c>
      <c r="I87" s="402" t="s">
        <v>361</v>
      </c>
    </row>
    <row r="88" spans="1:9" x14ac:dyDescent="0.2">
      <c r="A88" s="401"/>
      <c r="E88" s="251">
        <v>24</v>
      </c>
      <c r="F88" s="325" t="s">
        <v>909</v>
      </c>
      <c r="G88" s="251" t="s">
        <v>723</v>
      </c>
      <c r="H88" s="325" t="s">
        <v>786</v>
      </c>
      <c r="I88" s="402" t="s">
        <v>361</v>
      </c>
    </row>
    <row r="89" spans="1:9" ht="13.5" thickBot="1" x14ac:dyDescent="0.25">
      <c r="A89" s="403"/>
      <c r="B89" s="404"/>
      <c r="C89" s="405"/>
      <c r="D89" s="406"/>
      <c r="E89" s="407"/>
      <c r="F89" s="406" t="s">
        <v>1910</v>
      </c>
      <c r="G89" s="407"/>
      <c r="H89" s="406"/>
      <c r="I89" s="408"/>
    </row>
    <row r="90" spans="1:9" ht="13.5" thickBot="1" x14ac:dyDescent="0.25"/>
    <row r="91" spans="1:9" x14ac:dyDescent="0.2">
      <c r="A91" s="395" t="s">
        <v>385</v>
      </c>
      <c r="B91" s="396" t="s">
        <v>1806</v>
      </c>
      <c r="C91" s="397" t="s">
        <v>1582</v>
      </c>
      <c r="D91" s="398" t="s">
        <v>1911</v>
      </c>
      <c r="E91" s="399">
        <v>21</v>
      </c>
      <c r="F91" s="398" t="s">
        <v>710</v>
      </c>
      <c r="G91" s="399" t="s">
        <v>722</v>
      </c>
      <c r="H91" s="398" t="s">
        <v>786</v>
      </c>
      <c r="I91" s="400" t="s">
        <v>361</v>
      </c>
    </row>
    <row r="92" spans="1:9" x14ac:dyDescent="0.2">
      <c r="A92" s="401"/>
      <c r="E92" s="251">
        <v>23</v>
      </c>
      <c r="F92" s="325" t="s">
        <v>909</v>
      </c>
      <c r="G92" s="251" t="s">
        <v>722</v>
      </c>
      <c r="H92" s="325" t="s">
        <v>788</v>
      </c>
      <c r="I92" s="402" t="s">
        <v>377</v>
      </c>
    </row>
    <row r="93" spans="1:9" x14ac:dyDescent="0.2">
      <c r="A93" s="401"/>
      <c r="E93" s="251">
        <v>24</v>
      </c>
      <c r="F93" s="325" t="s">
        <v>799</v>
      </c>
      <c r="G93" s="251" t="s">
        <v>723</v>
      </c>
      <c r="H93" s="325" t="s">
        <v>790</v>
      </c>
      <c r="I93" s="402" t="s">
        <v>383</v>
      </c>
    </row>
    <row r="94" spans="1:9" ht="13.5" thickBot="1" x14ac:dyDescent="0.25">
      <c r="A94" s="403"/>
      <c r="B94" s="404"/>
      <c r="C94" s="405"/>
      <c r="D94" s="406"/>
      <c r="E94" s="407"/>
      <c r="F94" s="406" t="s">
        <v>1912</v>
      </c>
      <c r="G94" s="407"/>
      <c r="H94" s="406"/>
      <c r="I94" s="408"/>
    </row>
    <row r="95" spans="1:9" ht="13.5" thickBot="1" x14ac:dyDescent="0.25"/>
    <row r="96" spans="1:9" x14ac:dyDescent="0.2">
      <c r="A96" s="395" t="s">
        <v>360</v>
      </c>
      <c r="B96" s="396" t="s">
        <v>974</v>
      </c>
      <c r="C96" s="397" t="s">
        <v>1614</v>
      </c>
      <c r="D96" s="398" t="s">
        <v>1913</v>
      </c>
      <c r="E96" s="399">
        <v>21</v>
      </c>
      <c r="F96" s="398" t="s">
        <v>799</v>
      </c>
      <c r="G96" s="399" t="s">
        <v>722</v>
      </c>
      <c r="H96" s="398" t="s">
        <v>788</v>
      </c>
      <c r="I96" s="400" t="s">
        <v>377</v>
      </c>
    </row>
    <row r="97" spans="1:9" x14ac:dyDescent="0.2">
      <c r="A97" s="401"/>
      <c r="E97" s="251">
        <v>24</v>
      </c>
      <c r="F97" s="325" t="s">
        <v>909</v>
      </c>
      <c r="G97" s="251" t="s">
        <v>722</v>
      </c>
      <c r="H97" s="325" t="s">
        <v>788</v>
      </c>
      <c r="I97" s="402" t="s">
        <v>377</v>
      </c>
    </row>
    <row r="98" spans="1:9" x14ac:dyDescent="0.2">
      <c r="A98" s="401"/>
      <c r="E98" s="251">
        <v>25</v>
      </c>
      <c r="F98" s="325" t="s">
        <v>1202</v>
      </c>
      <c r="G98" s="251" t="s">
        <v>722</v>
      </c>
      <c r="H98" s="325" t="s">
        <v>790</v>
      </c>
      <c r="I98" s="402" t="s">
        <v>361</v>
      </c>
    </row>
    <row r="99" spans="1:9" x14ac:dyDescent="0.2">
      <c r="A99" s="401"/>
      <c r="E99" s="251">
        <v>26</v>
      </c>
      <c r="F99" s="325" t="s">
        <v>1202</v>
      </c>
      <c r="G99" s="251" t="s">
        <v>722</v>
      </c>
      <c r="H99" s="325" t="s">
        <v>786</v>
      </c>
      <c r="I99" s="402" t="s">
        <v>369</v>
      </c>
    </row>
    <row r="100" spans="1:9" ht="13.5" thickBot="1" x14ac:dyDescent="0.25">
      <c r="A100" s="403"/>
      <c r="B100" s="404"/>
      <c r="C100" s="405"/>
      <c r="D100" s="406"/>
      <c r="E100" s="407"/>
      <c r="F100" s="406" t="s">
        <v>1914</v>
      </c>
      <c r="G100" s="407"/>
      <c r="H100" s="406"/>
      <c r="I100" s="408"/>
    </row>
    <row r="101" spans="1:9" ht="13.5" thickBot="1" x14ac:dyDescent="0.25"/>
    <row r="102" spans="1:9" x14ac:dyDescent="0.2">
      <c r="A102" s="395" t="s">
        <v>363</v>
      </c>
      <c r="B102" s="396" t="s">
        <v>1006</v>
      </c>
      <c r="C102" s="397" t="s">
        <v>1583</v>
      </c>
      <c r="D102" s="398" t="s">
        <v>1915</v>
      </c>
      <c r="E102" s="399">
        <v>24</v>
      </c>
      <c r="F102" s="398" t="s">
        <v>909</v>
      </c>
      <c r="G102" s="399" t="s">
        <v>722</v>
      </c>
      <c r="H102" s="398" t="s">
        <v>790</v>
      </c>
      <c r="I102" s="400" t="s">
        <v>383</v>
      </c>
    </row>
    <row r="103" spans="1:9" x14ac:dyDescent="0.2">
      <c r="A103" s="401"/>
      <c r="E103" s="251">
        <v>25</v>
      </c>
      <c r="F103" s="325" t="s">
        <v>1775</v>
      </c>
      <c r="G103" s="251" t="s">
        <v>722</v>
      </c>
      <c r="H103" s="325" t="s">
        <v>790</v>
      </c>
      <c r="I103" s="402" t="s">
        <v>361</v>
      </c>
    </row>
    <row r="104" spans="1:9" x14ac:dyDescent="0.2">
      <c r="A104" s="401"/>
      <c r="E104" s="251">
        <v>26</v>
      </c>
      <c r="F104" s="325" t="s">
        <v>806</v>
      </c>
      <c r="G104" s="251" t="s">
        <v>722</v>
      </c>
      <c r="H104" s="325" t="s">
        <v>786</v>
      </c>
      <c r="I104" s="402" t="s">
        <v>361</v>
      </c>
    </row>
    <row r="105" spans="1:9" x14ac:dyDescent="0.2">
      <c r="A105" s="401"/>
      <c r="E105" s="251">
        <v>27</v>
      </c>
      <c r="F105" s="325" t="s">
        <v>548</v>
      </c>
      <c r="G105" s="251" t="s">
        <v>722</v>
      </c>
      <c r="H105" s="325" t="s">
        <v>786</v>
      </c>
      <c r="I105" s="402" t="s">
        <v>369</v>
      </c>
    </row>
    <row r="106" spans="1:9" ht="13.5" thickBot="1" x14ac:dyDescent="0.25">
      <c r="A106" s="403"/>
      <c r="B106" s="404"/>
      <c r="C106" s="405"/>
      <c r="D106" s="406"/>
      <c r="E106" s="407"/>
      <c r="F106" s="406" t="s">
        <v>1916</v>
      </c>
      <c r="G106" s="407"/>
      <c r="H106" s="406"/>
      <c r="I106" s="408"/>
    </row>
    <row r="107" spans="1:9" ht="13.5" thickBot="1" x14ac:dyDescent="0.25">
      <c r="A107" s="401"/>
      <c r="I107" s="402"/>
    </row>
    <row r="108" spans="1:9" x14ac:dyDescent="0.2">
      <c r="A108" s="395" t="s">
        <v>382</v>
      </c>
      <c r="B108" s="396" t="s">
        <v>1003</v>
      </c>
      <c r="C108" s="397" t="s">
        <v>1465</v>
      </c>
      <c r="D108" s="398" t="s">
        <v>1915</v>
      </c>
      <c r="E108" s="399">
        <v>25</v>
      </c>
      <c r="F108" s="398" t="s">
        <v>806</v>
      </c>
      <c r="G108" s="399" t="s">
        <v>723</v>
      </c>
      <c r="H108" s="398" t="s">
        <v>790</v>
      </c>
      <c r="I108" s="400" t="s">
        <v>383</v>
      </c>
    </row>
    <row r="109" spans="1:9" x14ac:dyDescent="0.2">
      <c r="A109" s="401"/>
      <c r="E109" s="251">
        <v>26</v>
      </c>
      <c r="F109" s="325" t="s">
        <v>806</v>
      </c>
      <c r="G109" s="251" t="s">
        <v>723</v>
      </c>
      <c r="H109" s="325" t="s">
        <v>790</v>
      </c>
      <c r="I109" s="402" t="s">
        <v>383</v>
      </c>
    </row>
    <row r="110" spans="1:9" x14ac:dyDescent="0.2">
      <c r="A110" s="401"/>
      <c r="E110" s="251">
        <v>27</v>
      </c>
      <c r="F110" s="325" t="s">
        <v>1917</v>
      </c>
      <c r="G110" s="251" t="s">
        <v>722</v>
      </c>
      <c r="H110" s="325" t="s">
        <v>788</v>
      </c>
      <c r="I110" s="402" t="s">
        <v>377</v>
      </c>
    </row>
    <row r="111" spans="1:9" ht="13.5" thickBot="1" x14ac:dyDescent="0.25">
      <c r="A111" s="403"/>
      <c r="B111" s="404"/>
      <c r="C111" s="405"/>
      <c r="D111" s="406"/>
      <c r="E111" s="407"/>
      <c r="F111" s="406" t="s">
        <v>1918</v>
      </c>
      <c r="G111" s="407"/>
      <c r="H111" s="406"/>
      <c r="I111" s="408"/>
    </row>
    <row r="112" spans="1:9" ht="13.5" thickBot="1" x14ac:dyDescent="0.25"/>
    <row r="113" spans="1:9" x14ac:dyDescent="0.2">
      <c r="A113" s="395" t="s">
        <v>385</v>
      </c>
      <c r="B113" s="396" t="s">
        <v>994</v>
      </c>
      <c r="C113" s="397" t="s">
        <v>1838</v>
      </c>
      <c r="D113" s="398" t="s">
        <v>1919</v>
      </c>
      <c r="E113" s="399">
        <v>27</v>
      </c>
      <c r="F113" s="398" t="s">
        <v>1240</v>
      </c>
      <c r="G113" s="399" t="s">
        <v>723</v>
      </c>
      <c r="H113" s="398" t="s">
        <v>786</v>
      </c>
      <c r="I113" s="400" t="s">
        <v>361</v>
      </c>
    </row>
    <row r="114" spans="1:9" x14ac:dyDescent="0.2">
      <c r="A114" s="401"/>
      <c r="E114" s="251">
        <v>28</v>
      </c>
      <c r="F114" s="325" t="s">
        <v>909</v>
      </c>
      <c r="G114" s="251" t="s">
        <v>723</v>
      </c>
      <c r="H114" s="325" t="s">
        <v>786</v>
      </c>
      <c r="I114" s="402" t="s">
        <v>361</v>
      </c>
    </row>
    <row r="115" spans="1:9" x14ac:dyDescent="0.2">
      <c r="A115" s="401"/>
      <c r="E115" s="251">
        <v>30</v>
      </c>
      <c r="F115" s="325" t="s">
        <v>799</v>
      </c>
      <c r="G115" s="251" t="s">
        <v>722</v>
      </c>
      <c r="H115" s="325" t="s">
        <v>786</v>
      </c>
      <c r="I115" s="402" t="s">
        <v>369</v>
      </c>
    </row>
    <row r="116" spans="1:9" x14ac:dyDescent="0.2">
      <c r="A116" s="401"/>
      <c r="E116" s="251">
        <v>31</v>
      </c>
      <c r="F116" s="325" t="s">
        <v>806</v>
      </c>
      <c r="G116" s="251" t="s">
        <v>722</v>
      </c>
      <c r="H116" s="325" t="s">
        <v>790</v>
      </c>
      <c r="I116" s="402" t="s">
        <v>383</v>
      </c>
    </row>
    <row r="117" spans="1:9" x14ac:dyDescent="0.2">
      <c r="A117" s="401"/>
      <c r="C117" s="372" t="s">
        <v>1958</v>
      </c>
      <c r="E117" s="251">
        <v>32</v>
      </c>
      <c r="F117" s="325" t="s">
        <v>909</v>
      </c>
      <c r="G117" s="251" t="s">
        <v>723</v>
      </c>
      <c r="H117" s="325" t="s">
        <v>786</v>
      </c>
      <c r="I117" s="402" t="s">
        <v>361</v>
      </c>
    </row>
    <row r="118" spans="1:9" x14ac:dyDescent="0.2">
      <c r="A118" s="401"/>
      <c r="E118" s="251">
        <v>33</v>
      </c>
      <c r="F118" s="325" t="s">
        <v>799</v>
      </c>
      <c r="G118" s="251" t="s">
        <v>722</v>
      </c>
      <c r="H118" s="325" t="s">
        <v>786</v>
      </c>
      <c r="I118" s="402" t="s">
        <v>369</v>
      </c>
    </row>
    <row r="119" spans="1:9" ht="13.5" thickBot="1" x14ac:dyDescent="0.25">
      <c r="A119" s="403"/>
      <c r="B119" s="404"/>
      <c r="C119" s="405"/>
      <c r="D119" s="406"/>
      <c r="E119" s="407"/>
      <c r="F119" s="406" t="s">
        <v>2001</v>
      </c>
      <c r="G119" s="407"/>
      <c r="H119" s="406"/>
      <c r="I119" s="408"/>
    </row>
    <row r="120" spans="1:9" ht="13.5" thickBot="1" x14ac:dyDescent="0.25"/>
    <row r="121" spans="1:9" x14ac:dyDescent="0.2">
      <c r="A121" s="395" t="s">
        <v>392</v>
      </c>
      <c r="B121" s="396" t="s">
        <v>1004</v>
      </c>
      <c r="C121" s="397" t="s">
        <v>1833</v>
      </c>
      <c r="D121" s="398" t="s">
        <v>1920</v>
      </c>
      <c r="E121" s="399">
        <v>28</v>
      </c>
      <c r="F121" s="398" t="s">
        <v>1202</v>
      </c>
      <c r="G121" s="399" t="s">
        <v>722</v>
      </c>
      <c r="H121" s="398" t="s">
        <v>786</v>
      </c>
      <c r="I121" s="400" t="s">
        <v>377</v>
      </c>
    </row>
    <row r="122" spans="1:9" x14ac:dyDescent="0.2">
      <c r="A122" s="401"/>
      <c r="E122" s="251">
        <v>29</v>
      </c>
      <c r="F122" s="325" t="s">
        <v>1202</v>
      </c>
      <c r="G122" s="251" t="s">
        <v>722</v>
      </c>
      <c r="H122" s="325" t="s">
        <v>786</v>
      </c>
      <c r="I122" s="402" t="s">
        <v>377</v>
      </c>
    </row>
    <row r="123" spans="1:9" x14ac:dyDescent="0.2">
      <c r="A123" s="401"/>
      <c r="E123" s="251">
        <v>30</v>
      </c>
      <c r="F123" s="325" t="s">
        <v>710</v>
      </c>
      <c r="G123" s="251" t="s">
        <v>723</v>
      </c>
      <c r="H123" s="325" t="s">
        <v>786</v>
      </c>
      <c r="I123" s="402" t="s">
        <v>383</v>
      </c>
    </row>
    <row r="124" spans="1:9" x14ac:dyDescent="0.2">
      <c r="A124" s="401"/>
      <c r="C124" s="372" t="s">
        <v>1958</v>
      </c>
      <c r="E124" s="251">
        <v>32</v>
      </c>
      <c r="F124" s="325" t="s">
        <v>909</v>
      </c>
      <c r="G124" s="251" t="s">
        <v>723</v>
      </c>
      <c r="H124" s="325" t="s">
        <v>790</v>
      </c>
      <c r="I124" s="402" t="s">
        <v>383</v>
      </c>
    </row>
    <row r="125" spans="1:9" ht="13.5" thickBot="1" x14ac:dyDescent="0.25">
      <c r="A125" s="403"/>
      <c r="B125" s="404"/>
      <c r="C125" s="405"/>
      <c r="D125" s="406"/>
      <c r="E125" s="407"/>
      <c r="F125" s="406" t="s">
        <v>1916</v>
      </c>
      <c r="G125" s="407"/>
      <c r="H125" s="406"/>
      <c r="I125" s="408"/>
    </row>
    <row r="126" spans="1:9" ht="13.5" thickBot="1" x14ac:dyDescent="0.25"/>
    <row r="127" spans="1:9" x14ac:dyDescent="0.2">
      <c r="A127" s="395" t="s">
        <v>382</v>
      </c>
      <c r="B127" s="396" t="s">
        <v>1003</v>
      </c>
      <c r="C127" s="397" t="s">
        <v>1955</v>
      </c>
      <c r="D127" s="398" t="s">
        <v>2150</v>
      </c>
      <c r="E127" s="399">
        <v>29</v>
      </c>
      <c r="F127" s="398" t="s">
        <v>909</v>
      </c>
      <c r="G127" s="399" t="s">
        <v>723</v>
      </c>
      <c r="H127" s="398" t="s">
        <v>790</v>
      </c>
      <c r="I127" s="400" t="s">
        <v>383</v>
      </c>
    </row>
    <row r="128" spans="1:9" x14ac:dyDescent="0.2">
      <c r="A128" s="401"/>
      <c r="E128" s="251">
        <v>30</v>
      </c>
      <c r="F128" s="325" t="s">
        <v>799</v>
      </c>
      <c r="G128" s="251" t="s">
        <v>722</v>
      </c>
      <c r="H128" s="325" t="s">
        <v>786</v>
      </c>
      <c r="I128" s="402" t="s">
        <v>361</v>
      </c>
    </row>
    <row r="129" spans="1:9" x14ac:dyDescent="0.2">
      <c r="A129" s="401"/>
      <c r="E129" s="251">
        <v>32</v>
      </c>
      <c r="F129" s="325" t="s">
        <v>909</v>
      </c>
      <c r="G129" s="251" t="s">
        <v>723</v>
      </c>
      <c r="H129" s="325" t="s">
        <v>810</v>
      </c>
      <c r="I129" s="402" t="s">
        <v>377</v>
      </c>
    </row>
    <row r="130" spans="1:9" x14ac:dyDescent="0.2">
      <c r="A130" s="401"/>
      <c r="E130" s="251">
        <v>33</v>
      </c>
      <c r="F130" s="325" t="s">
        <v>710</v>
      </c>
      <c r="G130" s="251" t="s">
        <v>722</v>
      </c>
      <c r="H130" s="325" t="s">
        <v>790</v>
      </c>
      <c r="I130" s="402" t="s">
        <v>383</v>
      </c>
    </row>
    <row r="131" spans="1:9" x14ac:dyDescent="0.2">
      <c r="A131" s="401"/>
      <c r="E131" s="251">
        <v>34</v>
      </c>
      <c r="F131" s="325" t="s">
        <v>806</v>
      </c>
      <c r="G131" s="251" t="s">
        <v>722</v>
      </c>
      <c r="H131" s="325" t="s">
        <v>790</v>
      </c>
      <c r="I131" s="402" t="s">
        <v>383</v>
      </c>
    </row>
    <row r="132" spans="1:9" ht="13.5" thickBot="1" x14ac:dyDescent="0.25">
      <c r="A132" s="403"/>
      <c r="B132" s="404"/>
      <c r="C132" s="405"/>
      <c r="D132" s="406"/>
      <c r="E132" s="407"/>
      <c r="F132" s="406" t="s">
        <v>1887</v>
      </c>
      <c r="G132" s="407"/>
      <c r="H132" s="406"/>
      <c r="I132" s="408"/>
    </row>
    <row r="133" spans="1:9" ht="13.5" thickBot="1" x14ac:dyDescent="0.25"/>
    <row r="134" spans="1:9" x14ac:dyDescent="0.2">
      <c r="A134" s="395" t="s">
        <v>407</v>
      </c>
      <c r="B134" s="396" t="s">
        <v>1075</v>
      </c>
      <c r="C134" s="397" t="s">
        <v>1827</v>
      </c>
      <c r="D134" s="398" t="s">
        <v>2149</v>
      </c>
      <c r="E134" s="399">
        <v>31</v>
      </c>
      <c r="F134" s="398" t="s">
        <v>909</v>
      </c>
      <c r="G134" s="399" t="s">
        <v>723</v>
      </c>
      <c r="H134" s="398" t="s">
        <v>790</v>
      </c>
      <c r="I134" s="400" t="s">
        <v>383</v>
      </c>
    </row>
    <row r="135" spans="1:9" x14ac:dyDescent="0.2">
      <c r="A135" s="401"/>
      <c r="E135" s="251">
        <v>32</v>
      </c>
      <c r="F135" s="325" t="s">
        <v>1886</v>
      </c>
      <c r="G135" s="251" t="s">
        <v>722</v>
      </c>
      <c r="H135" s="325" t="s">
        <v>786</v>
      </c>
      <c r="I135" s="402" t="s">
        <v>369</v>
      </c>
    </row>
    <row r="136" spans="1:9" x14ac:dyDescent="0.2">
      <c r="A136" s="401"/>
      <c r="E136" s="251">
        <v>33</v>
      </c>
      <c r="F136" s="325" t="s">
        <v>909</v>
      </c>
      <c r="G136" s="251" t="s">
        <v>723</v>
      </c>
      <c r="H136" s="325" t="s">
        <v>786</v>
      </c>
      <c r="I136" s="402" t="s">
        <v>1772</v>
      </c>
    </row>
    <row r="137" spans="1:9" ht="13.5" thickBot="1" x14ac:dyDescent="0.25">
      <c r="A137" s="403"/>
      <c r="B137" s="404"/>
      <c r="C137" s="405"/>
      <c r="D137" s="406"/>
      <c r="E137" s="407"/>
      <c r="F137" s="406" t="s">
        <v>1912</v>
      </c>
      <c r="G137" s="407"/>
      <c r="H137" s="406"/>
      <c r="I137" s="408"/>
    </row>
    <row r="138" spans="1:9" ht="13.5" thickBot="1" x14ac:dyDescent="0.25"/>
    <row r="139" spans="1:9" x14ac:dyDescent="0.2">
      <c r="A139" s="395" t="s">
        <v>378</v>
      </c>
      <c r="B139" s="396" t="s">
        <v>968</v>
      </c>
      <c r="C139" s="397" t="s">
        <v>1998</v>
      </c>
      <c r="D139" s="398" t="s">
        <v>2150</v>
      </c>
      <c r="E139" s="399">
        <v>32</v>
      </c>
      <c r="F139" s="398" t="s">
        <v>710</v>
      </c>
      <c r="G139" s="399" t="s">
        <v>722</v>
      </c>
      <c r="H139" s="398" t="s">
        <v>790</v>
      </c>
      <c r="I139" s="400" t="s">
        <v>383</v>
      </c>
    </row>
    <row r="140" spans="1:9" x14ac:dyDescent="0.2">
      <c r="A140" s="401"/>
      <c r="E140" s="251">
        <v>33</v>
      </c>
      <c r="F140" s="325" t="s">
        <v>806</v>
      </c>
      <c r="G140" s="251" t="s">
        <v>723</v>
      </c>
      <c r="H140" s="325" t="s">
        <v>786</v>
      </c>
      <c r="I140" s="402" t="s">
        <v>1772</v>
      </c>
    </row>
    <row r="141" spans="1:9" x14ac:dyDescent="0.2">
      <c r="A141" s="401"/>
      <c r="E141" s="251">
        <v>34</v>
      </c>
      <c r="F141" s="325" t="s">
        <v>1202</v>
      </c>
      <c r="G141" s="251" t="s">
        <v>722</v>
      </c>
      <c r="H141" s="325" t="s">
        <v>790</v>
      </c>
      <c r="I141" s="402" t="s">
        <v>1772</v>
      </c>
    </row>
    <row r="142" spans="1:9" ht="13.5" thickBot="1" x14ac:dyDescent="0.25">
      <c r="A142" s="403"/>
      <c r="B142" s="404"/>
      <c r="C142" s="405"/>
      <c r="D142" s="406"/>
      <c r="E142" s="407"/>
      <c r="F142" s="406" t="s">
        <v>1912</v>
      </c>
      <c r="G142" s="407"/>
      <c r="H142" s="406"/>
      <c r="I142" s="408"/>
    </row>
  </sheetData>
  <printOptions gridLines="1"/>
  <pageMargins left="0.05" right="0" top="1" bottom="1" header="0.5" footer="0.5"/>
  <pageSetup orientation="landscape" horizontalDpi="4294967293" verticalDpi="4294967293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1"/>
  <sheetViews>
    <sheetView workbookViewId="0">
      <selection activeCell="A3" sqref="A3"/>
    </sheetView>
  </sheetViews>
  <sheetFormatPr defaultRowHeight="12.75" x14ac:dyDescent="0.2"/>
  <cols>
    <col min="1" max="1" width="6.140625" style="37" customWidth="1"/>
    <col min="2" max="2" width="14.85546875" customWidth="1"/>
    <col min="3" max="3" width="7.85546875" style="37" customWidth="1"/>
    <col min="4" max="4" width="26.28515625" customWidth="1"/>
    <col min="5" max="5" width="5.85546875" customWidth="1"/>
    <col min="6" max="6" width="12.42578125" style="37" customWidth="1"/>
    <col min="7" max="7" width="14" style="37" customWidth="1"/>
    <col min="8" max="8" width="9.85546875" style="37" customWidth="1"/>
  </cols>
  <sheetData>
    <row r="1" spans="1:9" x14ac:dyDescent="0.2">
      <c r="A1" s="37" t="s">
        <v>352</v>
      </c>
      <c r="B1" t="s">
        <v>353</v>
      </c>
      <c r="C1" s="37" t="s">
        <v>354</v>
      </c>
      <c r="D1" t="s">
        <v>355</v>
      </c>
      <c r="F1" s="37" t="s">
        <v>356</v>
      </c>
      <c r="G1" s="37" t="s">
        <v>357</v>
      </c>
      <c r="H1" s="37" t="s">
        <v>352</v>
      </c>
      <c r="I1" s="38"/>
    </row>
    <row r="2" spans="1:9" x14ac:dyDescent="0.2">
      <c r="A2" s="39" t="s">
        <v>358</v>
      </c>
    </row>
    <row r="4" spans="1:9" x14ac:dyDescent="0.2">
      <c r="A4" s="40" t="s">
        <v>359</v>
      </c>
    </row>
    <row r="5" spans="1:9" x14ac:dyDescent="0.2">
      <c r="A5" s="37">
        <v>10</v>
      </c>
      <c r="B5" t="s">
        <v>360</v>
      </c>
      <c r="C5" s="37">
        <v>3</v>
      </c>
      <c r="D5" s="26" t="s">
        <v>361</v>
      </c>
      <c r="F5" s="37">
        <v>1</v>
      </c>
      <c r="G5" s="37" t="s">
        <v>360</v>
      </c>
      <c r="H5" s="37" t="s">
        <v>362</v>
      </c>
    </row>
    <row r="6" spans="1:9" x14ac:dyDescent="0.2">
      <c r="A6" s="37">
        <v>8</v>
      </c>
      <c r="B6" s="26" t="s">
        <v>363</v>
      </c>
      <c r="C6" s="37">
        <v>31</v>
      </c>
      <c r="D6" s="26" t="s">
        <v>361</v>
      </c>
      <c r="F6" s="37">
        <v>2</v>
      </c>
      <c r="G6" s="37" t="s">
        <v>364</v>
      </c>
      <c r="H6" s="37" t="s">
        <v>365</v>
      </c>
    </row>
    <row r="7" spans="1:9" x14ac:dyDescent="0.2">
      <c r="A7" s="37">
        <v>7</v>
      </c>
      <c r="B7" t="s">
        <v>366</v>
      </c>
      <c r="C7" s="37">
        <v>11</v>
      </c>
      <c r="D7" s="26" t="s">
        <v>361</v>
      </c>
      <c r="F7" s="37">
        <v>3</v>
      </c>
      <c r="G7" s="37" t="s">
        <v>367</v>
      </c>
      <c r="H7" s="37" t="s">
        <v>362</v>
      </c>
    </row>
    <row r="8" spans="1:9" x14ac:dyDescent="0.2">
      <c r="A8" s="37">
        <v>7</v>
      </c>
      <c r="B8" t="s">
        <v>368</v>
      </c>
      <c r="C8" s="37">
        <v>13</v>
      </c>
      <c r="D8" t="s">
        <v>369</v>
      </c>
      <c r="F8" s="37">
        <v>4</v>
      </c>
      <c r="G8" s="37" t="s">
        <v>370</v>
      </c>
      <c r="H8" s="37" t="s">
        <v>371</v>
      </c>
    </row>
    <row r="9" spans="1:9" x14ac:dyDescent="0.2">
      <c r="A9" s="37">
        <v>7</v>
      </c>
      <c r="B9" t="s">
        <v>372</v>
      </c>
      <c r="C9" s="37">
        <v>15</v>
      </c>
      <c r="D9" t="s">
        <v>369</v>
      </c>
      <c r="F9" s="37">
        <v>5</v>
      </c>
      <c r="G9" s="37" t="s">
        <v>373</v>
      </c>
      <c r="H9" s="37" t="s">
        <v>374</v>
      </c>
    </row>
    <row r="10" spans="1:9" x14ac:dyDescent="0.2">
      <c r="A10" s="37">
        <v>6</v>
      </c>
      <c r="B10" t="s">
        <v>366</v>
      </c>
      <c r="C10" s="37">
        <v>6</v>
      </c>
      <c r="D10" t="s">
        <v>369</v>
      </c>
      <c r="F10" s="37">
        <v>6</v>
      </c>
      <c r="G10" s="37" t="s">
        <v>370</v>
      </c>
      <c r="H10" s="37" t="s">
        <v>374</v>
      </c>
    </row>
    <row r="11" spans="1:9" x14ac:dyDescent="0.2">
      <c r="A11" s="37">
        <v>5</v>
      </c>
      <c r="B11" t="s">
        <v>375</v>
      </c>
      <c r="C11" s="37">
        <v>2</v>
      </c>
      <c r="D11" t="s">
        <v>369</v>
      </c>
      <c r="F11" s="37">
        <v>7</v>
      </c>
      <c r="G11" s="37" t="s">
        <v>376</v>
      </c>
      <c r="H11" s="37" t="s">
        <v>362</v>
      </c>
    </row>
    <row r="12" spans="1:9" x14ac:dyDescent="0.2">
      <c r="A12" s="37">
        <v>5</v>
      </c>
      <c r="B12" t="s">
        <v>364</v>
      </c>
      <c r="C12" s="37">
        <v>2</v>
      </c>
      <c r="D12" t="s">
        <v>377</v>
      </c>
      <c r="F12" s="37">
        <v>8</v>
      </c>
      <c r="G12" s="37" t="s">
        <v>368</v>
      </c>
      <c r="H12" s="37" t="s">
        <v>374</v>
      </c>
    </row>
    <row r="13" spans="1:9" x14ac:dyDescent="0.2">
      <c r="A13" s="37">
        <v>5</v>
      </c>
      <c r="B13" t="s">
        <v>360</v>
      </c>
      <c r="C13" s="37">
        <v>9</v>
      </c>
      <c r="D13" t="s">
        <v>377</v>
      </c>
      <c r="F13" s="37">
        <v>9</v>
      </c>
      <c r="G13" s="37" t="s">
        <v>360</v>
      </c>
      <c r="H13" s="37" t="s">
        <v>365</v>
      </c>
    </row>
    <row r="14" spans="1:9" x14ac:dyDescent="0.2">
      <c r="A14" s="37">
        <v>5</v>
      </c>
      <c r="B14" t="s">
        <v>368</v>
      </c>
      <c r="C14" s="37">
        <v>12</v>
      </c>
      <c r="D14" s="26" t="s">
        <v>361</v>
      </c>
      <c r="F14" s="37">
        <v>10</v>
      </c>
      <c r="G14" s="37" t="s">
        <v>378</v>
      </c>
      <c r="H14" s="37" t="s">
        <v>379</v>
      </c>
    </row>
    <row r="15" spans="1:9" x14ac:dyDescent="0.2">
      <c r="A15" s="37">
        <v>5</v>
      </c>
      <c r="B15" t="s">
        <v>380</v>
      </c>
      <c r="C15" s="37">
        <v>13</v>
      </c>
      <c r="D15" t="s">
        <v>377</v>
      </c>
      <c r="F15" s="37">
        <v>11</v>
      </c>
      <c r="G15" s="37" t="s">
        <v>378</v>
      </c>
      <c r="H15" s="37" t="s">
        <v>381</v>
      </c>
    </row>
    <row r="16" spans="1:9" x14ac:dyDescent="0.2">
      <c r="A16" s="37">
        <v>5</v>
      </c>
      <c r="B16" t="s">
        <v>382</v>
      </c>
      <c r="C16" s="37">
        <v>17</v>
      </c>
      <c r="D16" s="26" t="s">
        <v>383</v>
      </c>
      <c r="F16" s="37">
        <v>12</v>
      </c>
      <c r="G16" s="37" t="s">
        <v>360</v>
      </c>
      <c r="H16" s="37" t="s">
        <v>384</v>
      </c>
    </row>
    <row r="17" spans="1:8" x14ac:dyDescent="0.2">
      <c r="A17" s="37">
        <v>5</v>
      </c>
      <c r="B17" t="s">
        <v>385</v>
      </c>
      <c r="C17" s="37">
        <v>21</v>
      </c>
      <c r="D17" s="26" t="s">
        <v>361</v>
      </c>
      <c r="F17" s="37">
        <v>13</v>
      </c>
      <c r="G17" s="37" t="s">
        <v>380</v>
      </c>
      <c r="H17" s="37" t="s">
        <v>365</v>
      </c>
    </row>
    <row r="18" spans="1:8" x14ac:dyDescent="0.2">
      <c r="A18" s="37">
        <v>5</v>
      </c>
      <c r="B18" t="s">
        <v>658</v>
      </c>
      <c r="C18" s="37">
        <v>32</v>
      </c>
      <c r="D18" s="26" t="s">
        <v>391</v>
      </c>
      <c r="F18" s="37">
        <v>14</v>
      </c>
      <c r="G18" s="37" t="s">
        <v>385</v>
      </c>
      <c r="H18" s="37" t="s">
        <v>386</v>
      </c>
    </row>
    <row r="19" spans="1:8" x14ac:dyDescent="0.2">
      <c r="A19" s="37">
        <v>5</v>
      </c>
      <c r="B19" s="26" t="s">
        <v>395</v>
      </c>
      <c r="C19" s="37">
        <v>33</v>
      </c>
      <c r="D19" s="26" t="s">
        <v>377</v>
      </c>
      <c r="F19" s="37">
        <v>15</v>
      </c>
      <c r="G19" s="37" t="s">
        <v>387</v>
      </c>
      <c r="H19" s="37" t="s">
        <v>388</v>
      </c>
    </row>
    <row r="20" spans="1:8" x14ac:dyDescent="0.2">
      <c r="A20" s="37">
        <v>4</v>
      </c>
      <c r="B20" t="s">
        <v>360</v>
      </c>
      <c r="C20" s="37">
        <v>1</v>
      </c>
      <c r="D20" t="s">
        <v>377</v>
      </c>
      <c r="F20" s="37">
        <v>16</v>
      </c>
      <c r="G20" s="37" t="s">
        <v>385</v>
      </c>
      <c r="H20" s="37" t="s">
        <v>371</v>
      </c>
    </row>
    <row r="21" spans="1:8" x14ac:dyDescent="0.2">
      <c r="A21" s="37">
        <v>4</v>
      </c>
      <c r="B21" t="s">
        <v>367</v>
      </c>
      <c r="C21" s="37">
        <v>3</v>
      </c>
      <c r="D21" t="s">
        <v>377</v>
      </c>
      <c r="F21" s="37">
        <v>17</v>
      </c>
      <c r="G21" s="38" t="s">
        <v>390</v>
      </c>
      <c r="H21" s="38" t="s">
        <v>386</v>
      </c>
    </row>
    <row r="22" spans="1:8" x14ac:dyDescent="0.2">
      <c r="A22" s="37">
        <v>4</v>
      </c>
      <c r="B22" t="s">
        <v>389</v>
      </c>
      <c r="C22" s="37">
        <v>4</v>
      </c>
      <c r="D22" s="26" t="s">
        <v>361</v>
      </c>
      <c r="F22" s="37">
        <v>18</v>
      </c>
      <c r="G22" s="38" t="s">
        <v>387</v>
      </c>
      <c r="H22" s="38" t="s">
        <v>371</v>
      </c>
    </row>
    <row r="23" spans="1:8" x14ac:dyDescent="0.2">
      <c r="A23" s="37">
        <v>4</v>
      </c>
      <c r="B23" t="s">
        <v>376</v>
      </c>
      <c r="C23" s="37">
        <v>7</v>
      </c>
      <c r="D23" t="s">
        <v>377</v>
      </c>
      <c r="F23" s="37">
        <v>19</v>
      </c>
      <c r="G23" s="37" t="s">
        <v>363</v>
      </c>
      <c r="H23" s="37" t="s">
        <v>374</v>
      </c>
    </row>
    <row r="24" spans="1:8" x14ac:dyDescent="0.2">
      <c r="A24" s="37">
        <v>4</v>
      </c>
      <c r="B24" t="s">
        <v>385</v>
      </c>
      <c r="C24" s="37">
        <v>9</v>
      </c>
      <c r="D24" s="26" t="s">
        <v>383</v>
      </c>
      <c r="F24" s="37">
        <v>20</v>
      </c>
      <c r="G24" s="37" t="s">
        <v>382</v>
      </c>
      <c r="H24" s="37" t="s">
        <v>381</v>
      </c>
    </row>
    <row r="25" spans="1:8" x14ac:dyDescent="0.2">
      <c r="A25" s="37">
        <v>4</v>
      </c>
      <c r="B25" t="s">
        <v>378</v>
      </c>
      <c r="C25" s="37">
        <v>12</v>
      </c>
      <c r="D25" s="26" t="s">
        <v>391</v>
      </c>
      <c r="F25" s="37">
        <v>21</v>
      </c>
      <c r="G25" s="38" t="s">
        <v>360</v>
      </c>
      <c r="H25" s="38" t="s">
        <v>374</v>
      </c>
    </row>
    <row r="26" spans="1:8" x14ac:dyDescent="0.2">
      <c r="A26" s="37">
        <v>4</v>
      </c>
      <c r="B26" t="s">
        <v>390</v>
      </c>
      <c r="C26" s="37">
        <v>15</v>
      </c>
      <c r="D26" s="26" t="s">
        <v>383</v>
      </c>
      <c r="F26" s="37">
        <v>22</v>
      </c>
      <c r="G26" s="38" t="s">
        <v>392</v>
      </c>
      <c r="H26" s="38" t="s">
        <v>379</v>
      </c>
    </row>
    <row r="27" spans="1:8" x14ac:dyDescent="0.2">
      <c r="A27" s="37">
        <v>4</v>
      </c>
      <c r="B27" s="26" t="s">
        <v>363</v>
      </c>
      <c r="C27" s="37">
        <v>20</v>
      </c>
      <c r="D27" s="26" t="s">
        <v>383</v>
      </c>
      <c r="F27" s="37">
        <v>23</v>
      </c>
      <c r="G27" s="38" t="s">
        <v>385</v>
      </c>
      <c r="H27" s="38" t="s">
        <v>371</v>
      </c>
    </row>
    <row r="28" spans="1:8" x14ac:dyDescent="0.2">
      <c r="A28" s="37">
        <v>4</v>
      </c>
      <c r="B28" s="26" t="s">
        <v>382</v>
      </c>
      <c r="C28" s="37">
        <v>23</v>
      </c>
      <c r="D28" s="26" t="s">
        <v>361</v>
      </c>
      <c r="F28" s="37">
        <v>24</v>
      </c>
      <c r="G28" s="38" t="s">
        <v>360</v>
      </c>
      <c r="H28" s="38" t="s">
        <v>381</v>
      </c>
    </row>
    <row r="29" spans="1:8" x14ac:dyDescent="0.2">
      <c r="A29" s="37">
        <v>4</v>
      </c>
      <c r="B29" s="26" t="s">
        <v>382</v>
      </c>
      <c r="C29" s="37">
        <v>25</v>
      </c>
      <c r="D29" s="26" t="s">
        <v>383</v>
      </c>
      <c r="F29" s="37">
        <v>25</v>
      </c>
      <c r="G29" s="38" t="s">
        <v>393</v>
      </c>
      <c r="H29" s="38" t="s">
        <v>381</v>
      </c>
    </row>
    <row r="30" spans="1:8" x14ac:dyDescent="0.2">
      <c r="A30" s="37">
        <v>4</v>
      </c>
      <c r="B30" s="26" t="s">
        <v>382</v>
      </c>
      <c r="C30" s="37">
        <v>26</v>
      </c>
      <c r="D30" s="26" t="s">
        <v>383</v>
      </c>
      <c r="F30" s="37">
        <v>26</v>
      </c>
      <c r="G30" s="38" t="s">
        <v>394</v>
      </c>
      <c r="H30" s="38" t="s">
        <v>379</v>
      </c>
    </row>
    <row r="31" spans="1:8" x14ac:dyDescent="0.2">
      <c r="A31" s="37">
        <v>4</v>
      </c>
      <c r="B31" s="26" t="s">
        <v>392</v>
      </c>
      <c r="C31" s="37">
        <v>29</v>
      </c>
      <c r="D31" s="26" t="s">
        <v>377</v>
      </c>
      <c r="F31" s="37">
        <v>27</v>
      </c>
      <c r="G31" s="38" t="s">
        <v>382</v>
      </c>
      <c r="H31" s="38" t="s">
        <v>381</v>
      </c>
    </row>
    <row r="32" spans="1:8" x14ac:dyDescent="0.2">
      <c r="A32" s="37">
        <v>4</v>
      </c>
      <c r="B32" s="26" t="s">
        <v>363</v>
      </c>
      <c r="C32" s="37">
        <v>29</v>
      </c>
      <c r="D32" s="26" t="s">
        <v>391</v>
      </c>
      <c r="F32" s="37">
        <v>28</v>
      </c>
      <c r="G32" s="38" t="s">
        <v>392</v>
      </c>
      <c r="H32" s="38" t="s">
        <v>371</v>
      </c>
    </row>
    <row r="33" spans="1:8" x14ac:dyDescent="0.2">
      <c r="A33" s="37">
        <v>4</v>
      </c>
      <c r="B33" s="26" t="s">
        <v>363</v>
      </c>
      <c r="C33" s="37">
        <v>30</v>
      </c>
      <c r="D33" s="26" t="s">
        <v>377</v>
      </c>
      <c r="F33" s="37">
        <v>29</v>
      </c>
      <c r="G33" s="38" t="s">
        <v>392</v>
      </c>
      <c r="H33" s="38" t="s">
        <v>362</v>
      </c>
    </row>
    <row r="34" spans="1:8" x14ac:dyDescent="0.2">
      <c r="A34" s="37">
        <v>4</v>
      </c>
      <c r="B34" s="26" t="s">
        <v>360</v>
      </c>
      <c r="C34" s="37">
        <v>31</v>
      </c>
      <c r="D34" s="26" t="s">
        <v>369</v>
      </c>
      <c r="F34" s="37">
        <v>30</v>
      </c>
      <c r="G34" s="38" t="s">
        <v>363</v>
      </c>
      <c r="H34" s="38" t="s">
        <v>362</v>
      </c>
    </row>
    <row r="35" spans="1:8" x14ac:dyDescent="0.2">
      <c r="A35" s="37">
        <v>4</v>
      </c>
      <c r="B35" s="26" t="s">
        <v>395</v>
      </c>
      <c r="C35" s="37">
        <v>31</v>
      </c>
      <c r="D35" s="26" t="s">
        <v>377</v>
      </c>
      <c r="F35" s="37">
        <v>31</v>
      </c>
      <c r="G35" s="38" t="s">
        <v>395</v>
      </c>
      <c r="H35" s="38" t="s">
        <v>362</v>
      </c>
    </row>
    <row r="36" spans="1:8" x14ac:dyDescent="0.2">
      <c r="F36" s="37">
        <v>32</v>
      </c>
      <c r="G36" s="37" t="s">
        <v>382</v>
      </c>
      <c r="H36" s="37" t="s">
        <v>374</v>
      </c>
    </row>
    <row r="37" spans="1:8" x14ac:dyDescent="0.2">
      <c r="A37" s="37" t="s">
        <v>396</v>
      </c>
      <c r="F37" s="37">
        <v>33</v>
      </c>
      <c r="G37" s="38" t="s">
        <v>395</v>
      </c>
      <c r="H37" s="38" t="s">
        <v>365</v>
      </c>
    </row>
    <row r="38" spans="1:8" x14ac:dyDescent="0.2">
      <c r="A38" s="37">
        <v>11</v>
      </c>
      <c r="B38" t="s">
        <v>370</v>
      </c>
      <c r="C38" s="37">
        <v>9</v>
      </c>
      <c r="D38" s="26" t="s">
        <v>391</v>
      </c>
      <c r="F38" s="37">
        <v>34</v>
      </c>
      <c r="G38" s="38" t="s">
        <v>392</v>
      </c>
      <c r="H38" s="38" t="s">
        <v>374</v>
      </c>
    </row>
    <row r="39" spans="1:8" x14ac:dyDescent="0.2">
      <c r="A39" s="37">
        <v>8</v>
      </c>
      <c r="B39" t="s">
        <v>373</v>
      </c>
      <c r="C39" s="37">
        <v>4</v>
      </c>
      <c r="D39" s="26" t="s">
        <v>391</v>
      </c>
    </row>
    <row r="40" spans="1:8" x14ac:dyDescent="0.2">
      <c r="A40" s="37">
        <v>8</v>
      </c>
      <c r="B40" t="s">
        <v>382</v>
      </c>
      <c r="C40" s="37">
        <v>16</v>
      </c>
      <c r="D40" s="26" t="s">
        <v>391</v>
      </c>
    </row>
    <row r="41" spans="1:8" x14ac:dyDescent="0.2">
      <c r="A41" s="37">
        <v>8</v>
      </c>
      <c r="B41" s="26" t="s">
        <v>397</v>
      </c>
      <c r="C41" s="37">
        <v>20</v>
      </c>
      <c r="D41" s="26" t="s">
        <v>391</v>
      </c>
    </row>
    <row r="42" spans="1:8" x14ac:dyDescent="0.2">
      <c r="A42" s="37">
        <v>8</v>
      </c>
      <c r="B42" s="26" t="s">
        <v>370</v>
      </c>
      <c r="C42" s="37">
        <v>25</v>
      </c>
      <c r="D42" s="26" t="s">
        <v>391</v>
      </c>
    </row>
    <row r="43" spans="1:8" x14ac:dyDescent="0.2">
      <c r="A43" s="37">
        <v>8</v>
      </c>
      <c r="B43" s="26" t="s">
        <v>370</v>
      </c>
      <c r="C43" s="37">
        <v>27</v>
      </c>
      <c r="D43" s="26" t="s">
        <v>391</v>
      </c>
    </row>
    <row r="44" spans="1:8" x14ac:dyDescent="0.2">
      <c r="A44" s="37">
        <v>7</v>
      </c>
      <c r="B44" t="s">
        <v>360</v>
      </c>
      <c r="C44" s="37">
        <v>11</v>
      </c>
      <c r="D44" s="26" t="s">
        <v>391</v>
      </c>
    </row>
    <row r="45" spans="1:8" x14ac:dyDescent="0.2">
      <c r="A45" s="37">
        <v>7</v>
      </c>
      <c r="B45" t="s">
        <v>398</v>
      </c>
      <c r="C45" s="37">
        <v>17</v>
      </c>
      <c r="D45" s="26" t="s">
        <v>391</v>
      </c>
    </row>
    <row r="46" spans="1:8" x14ac:dyDescent="0.2">
      <c r="A46" s="37">
        <v>7</v>
      </c>
      <c r="B46" t="s">
        <v>382</v>
      </c>
      <c r="C46" s="37">
        <v>19</v>
      </c>
      <c r="D46" s="26" t="s">
        <v>391</v>
      </c>
    </row>
    <row r="47" spans="1:8" x14ac:dyDescent="0.2">
      <c r="A47" s="37">
        <v>6</v>
      </c>
      <c r="B47" t="s">
        <v>389</v>
      </c>
      <c r="C47" s="37">
        <v>6</v>
      </c>
      <c r="D47" s="26" t="s">
        <v>391</v>
      </c>
    </row>
    <row r="48" spans="1:8" x14ac:dyDescent="0.2">
      <c r="A48" s="37">
        <v>6</v>
      </c>
      <c r="B48" t="s">
        <v>366</v>
      </c>
      <c r="C48" s="37">
        <v>10</v>
      </c>
      <c r="D48" s="26" t="s">
        <v>391</v>
      </c>
    </row>
    <row r="49" spans="1:4" x14ac:dyDescent="0.2">
      <c r="A49" s="37">
        <v>6</v>
      </c>
      <c r="B49" s="26" t="s">
        <v>370</v>
      </c>
      <c r="C49" s="37">
        <v>29</v>
      </c>
      <c r="D49" s="26" t="s">
        <v>391</v>
      </c>
    </row>
    <row r="50" spans="1:4" x14ac:dyDescent="0.2">
      <c r="A50" s="37">
        <v>6</v>
      </c>
      <c r="B50" s="26" t="s">
        <v>399</v>
      </c>
      <c r="C50" s="37">
        <v>30</v>
      </c>
      <c r="D50" s="26" t="s">
        <v>391</v>
      </c>
    </row>
    <row r="51" spans="1:4" x14ac:dyDescent="0.2">
      <c r="A51" s="37">
        <v>6</v>
      </c>
      <c r="B51" s="26" t="s">
        <v>360</v>
      </c>
      <c r="C51" s="37">
        <v>32</v>
      </c>
      <c r="D51" s="26" t="s">
        <v>391</v>
      </c>
    </row>
    <row r="52" spans="1:4" x14ac:dyDescent="0.2">
      <c r="A52" s="37">
        <v>5</v>
      </c>
      <c r="B52" t="s">
        <v>400</v>
      </c>
      <c r="C52" s="37">
        <v>2</v>
      </c>
      <c r="D52" s="26" t="s">
        <v>391</v>
      </c>
    </row>
    <row r="53" spans="1:4" x14ac:dyDescent="0.2">
      <c r="A53" s="37">
        <v>5</v>
      </c>
      <c r="B53" t="s">
        <v>401</v>
      </c>
      <c r="C53" s="37">
        <v>3</v>
      </c>
      <c r="D53" s="26" t="s">
        <v>391</v>
      </c>
    </row>
    <row r="54" spans="1:4" x14ac:dyDescent="0.2">
      <c r="A54" s="37">
        <v>5</v>
      </c>
      <c r="B54" t="s">
        <v>372</v>
      </c>
      <c r="C54" s="37">
        <v>13</v>
      </c>
      <c r="D54" s="26" t="s">
        <v>391</v>
      </c>
    </row>
    <row r="55" spans="1:4" x14ac:dyDescent="0.2">
      <c r="A55" s="37">
        <v>5</v>
      </c>
      <c r="B55" t="s">
        <v>360</v>
      </c>
      <c r="C55" s="37">
        <v>14</v>
      </c>
      <c r="D55" s="26" t="s">
        <v>361</v>
      </c>
    </row>
    <row r="56" spans="1:4" x14ac:dyDescent="0.2">
      <c r="A56" s="37">
        <v>5</v>
      </c>
      <c r="B56" s="26" t="s">
        <v>378</v>
      </c>
      <c r="C56" s="37">
        <v>20</v>
      </c>
      <c r="D56" s="26" t="s">
        <v>391</v>
      </c>
    </row>
    <row r="57" spans="1:4" x14ac:dyDescent="0.2">
      <c r="A57" s="37">
        <v>5</v>
      </c>
      <c r="B57" s="26" t="s">
        <v>394</v>
      </c>
      <c r="C57" s="37">
        <v>22</v>
      </c>
      <c r="D57" s="26" t="s">
        <v>391</v>
      </c>
    </row>
    <row r="58" spans="1:4" x14ac:dyDescent="0.2">
      <c r="A58" s="37">
        <v>4</v>
      </c>
      <c r="B58" t="s">
        <v>402</v>
      </c>
      <c r="C58" s="37">
        <v>1</v>
      </c>
      <c r="D58" s="26" t="s">
        <v>391</v>
      </c>
    </row>
    <row r="59" spans="1:4" x14ac:dyDescent="0.2">
      <c r="A59" s="37">
        <v>4</v>
      </c>
      <c r="B59" t="s">
        <v>360</v>
      </c>
      <c r="C59" s="37">
        <v>2</v>
      </c>
      <c r="D59" s="26" t="s">
        <v>391</v>
      </c>
    </row>
    <row r="60" spans="1:4" x14ac:dyDescent="0.2">
      <c r="A60" s="37">
        <v>4</v>
      </c>
      <c r="B60" t="s">
        <v>366</v>
      </c>
      <c r="C60" s="37">
        <v>9</v>
      </c>
      <c r="D60" s="26" t="s">
        <v>391</v>
      </c>
    </row>
    <row r="61" spans="1:4" x14ac:dyDescent="0.2">
      <c r="A61" s="37">
        <v>4</v>
      </c>
      <c r="B61" t="s">
        <v>403</v>
      </c>
      <c r="C61" s="37">
        <v>11</v>
      </c>
      <c r="D61" s="26" t="s">
        <v>391</v>
      </c>
    </row>
    <row r="62" spans="1:4" x14ac:dyDescent="0.2">
      <c r="A62" s="37">
        <v>4</v>
      </c>
      <c r="B62" t="s">
        <v>360</v>
      </c>
      <c r="C62" s="37">
        <v>12</v>
      </c>
      <c r="D62" t="s">
        <v>377</v>
      </c>
    </row>
    <row r="63" spans="1:4" x14ac:dyDescent="0.2">
      <c r="A63" s="37">
        <v>4</v>
      </c>
      <c r="B63" t="s">
        <v>370</v>
      </c>
      <c r="C63" s="37">
        <v>15</v>
      </c>
      <c r="D63" s="26" t="s">
        <v>391</v>
      </c>
    </row>
    <row r="64" spans="1:4" x14ac:dyDescent="0.2">
      <c r="A64" s="37">
        <v>4</v>
      </c>
      <c r="B64" t="s">
        <v>404</v>
      </c>
      <c r="C64" s="37">
        <v>15</v>
      </c>
      <c r="D64" s="26" t="s">
        <v>391</v>
      </c>
    </row>
    <row r="65" spans="1:4" x14ac:dyDescent="0.2">
      <c r="A65" s="37">
        <v>4</v>
      </c>
      <c r="B65" t="s">
        <v>378</v>
      </c>
      <c r="C65" s="37">
        <v>16</v>
      </c>
      <c r="D65" s="26" t="s">
        <v>391</v>
      </c>
    </row>
    <row r="66" spans="1:4" x14ac:dyDescent="0.2">
      <c r="A66" s="37">
        <v>4</v>
      </c>
      <c r="B66" t="s">
        <v>392</v>
      </c>
      <c r="C66" s="37">
        <v>18</v>
      </c>
      <c r="D66" s="26" t="s">
        <v>391</v>
      </c>
    </row>
    <row r="67" spans="1:4" x14ac:dyDescent="0.2">
      <c r="A67" s="37">
        <v>4</v>
      </c>
      <c r="B67" t="s">
        <v>363</v>
      </c>
      <c r="C67" s="37">
        <v>18</v>
      </c>
      <c r="D67" s="26" t="s">
        <v>383</v>
      </c>
    </row>
    <row r="68" spans="1:4" x14ac:dyDescent="0.2">
      <c r="A68" s="37">
        <v>4</v>
      </c>
      <c r="B68" t="s">
        <v>363</v>
      </c>
      <c r="C68" s="37">
        <v>21</v>
      </c>
      <c r="D68" s="26" t="s">
        <v>391</v>
      </c>
    </row>
    <row r="69" spans="1:4" x14ac:dyDescent="0.2">
      <c r="A69" s="37">
        <v>4</v>
      </c>
      <c r="B69" s="26" t="s">
        <v>385</v>
      </c>
      <c r="C69" s="37">
        <v>25</v>
      </c>
      <c r="D69" s="26" t="s">
        <v>369</v>
      </c>
    </row>
    <row r="70" spans="1:4" x14ac:dyDescent="0.2">
      <c r="A70" s="37">
        <v>4</v>
      </c>
      <c r="B70" s="26" t="s">
        <v>370</v>
      </c>
      <c r="C70" s="37">
        <v>26</v>
      </c>
      <c r="D70" s="26" t="s">
        <v>391</v>
      </c>
    </row>
    <row r="71" spans="1:4" x14ac:dyDescent="0.2">
      <c r="A71" s="37">
        <v>4</v>
      </c>
      <c r="B71" s="26" t="s">
        <v>390</v>
      </c>
      <c r="C71" s="37">
        <v>31</v>
      </c>
      <c r="D71" s="26" t="s">
        <v>391</v>
      </c>
    </row>
  </sheetData>
  <pageMargins left="0.5" right="0.5" top="1" bottom="1" header="0.5" footer="0.5"/>
  <pageSetup orientation="portrait" horizontalDpi="4294967293" verticalDpi="4294967293" r:id="rId1"/>
  <headerFooter alignWithMargins="0">
    <oddFooter>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32"/>
  <sheetViews>
    <sheetView workbookViewId="0"/>
  </sheetViews>
  <sheetFormatPr defaultRowHeight="12.75" x14ac:dyDescent="0.2"/>
  <cols>
    <col min="1" max="1" width="3" style="20" bestFit="1" customWidth="1"/>
    <col min="2" max="2" width="23.42578125" bestFit="1" customWidth="1"/>
    <col min="3" max="3" width="18.42578125" customWidth="1"/>
    <col min="4" max="4" width="13.42578125" style="37" bestFit="1" customWidth="1"/>
    <col min="5" max="5" width="10.85546875" style="37" bestFit="1" customWidth="1"/>
    <col min="6" max="6" width="10.42578125" style="321" bestFit="1" customWidth="1"/>
    <col min="8" max="8" width="3" style="20" bestFit="1" customWidth="1"/>
    <col min="9" max="9" width="24.42578125" bestFit="1" customWidth="1"/>
    <col min="10" max="10" width="18.42578125" customWidth="1"/>
    <col min="11" max="11" width="13.42578125" style="118" bestFit="1" customWidth="1"/>
    <col min="12" max="12" width="10.85546875" style="118" bestFit="1" customWidth="1"/>
    <col min="13" max="13" width="10.42578125" style="321" bestFit="1" customWidth="1"/>
  </cols>
  <sheetData>
    <row r="1" spans="1:13" s="24" customFormat="1" x14ac:dyDescent="0.2">
      <c r="A1" s="20"/>
      <c r="B1" s="156" t="s">
        <v>1921</v>
      </c>
      <c r="C1" s="24" t="s">
        <v>1922</v>
      </c>
      <c r="D1" s="20"/>
      <c r="E1" s="20"/>
      <c r="F1" s="299"/>
      <c r="H1" s="20"/>
      <c r="I1" s="24" t="s">
        <v>1923</v>
      </c>
      <c r="K1" s="125"/>
      <c r="L1" s="125"/>
      <c r="M1" s="299"/>
    </row>
    <row r="3" spans="1:13" x14ac:dyDescent="0.2">
      <c r="B3" s="26" t="s">
        <v>353</v>
      </c>
      <c r="C3" s="26" t="s">
        <v>1782</v>
      </c>
      <c r="D3" s="38" t="s">
        <v>1280</v>
      </c>
      <c r="E3" s="38" t="s">
        <v>1924</v>
      </c>
      <c r="F3" s="409" t="s">
        <v>953</v>
      </c>
      <c r="I3" s="26" t="s">
        <v>353</v>
      </c>
      <c r="J3" s="26" t="s">
        <v>1782</v>
      </c>
      <c r="K3" s="222" t="s">
        <v>1280</v>
      </c>
      <c r="L3" s="222" t="s">
        <v>1924</v>
      </c>
      <c r="M3" s="409" t="s">
        <v>953</v>
      </c>
    </row>
    <row r="5" spans="1:13" x14ac:dyDescent="0.2">
      <c r="A5" s="20">
        <v>1</v>
      </c>
      <c r="B5" s="26" t="s">
        <v>161</v>
      </c>
      <c r="C5" s="26" t="s">
        <v>1614</v>
      </c>
      <c r="D5" s="37">
        <v>72</v>
      </c>
      <c r="E5" s="37">
        <v>46</v>
      </c>
      <c r="F5" s="321">
        <f t="shared" ref="F5:F32" si="0">E5/D5</f>
        <v>0.63888888888888884</v>
      </c>
      <c r="I5" s="26" t="s">
        <v>203</v>
      </c>
      <c r="J5" s="26" t="s">
        <v>1998</v>
      </c>
      <c r="K5" s="118">
        <v>49</v>
      </c>
      <c r="L5" s="118">
        <v>24</v>
      </c>
      <c r="M5" s="321">
        <f>L5/K5</f>
        <v>0.48979591836734693</v>
      </c>
    </row>
    <row r="6" spans="1:13" x14ac:dyDescent="0.2">
      <c r="A6" s="20">
        <v>2</v>
      </c>
      <c r="B6" s="26" t="s">
        <v>1042</v>
      </c>
      <c r="C6" s="26" t="s">
        <v>1403</v>
      </c>
      <c r="D6" s="37">
        <v>58</v>
      </c>
      <c r="E6" s="37">
        <v>37</v>
      </c>
      <c r="F6" s="321">
        <f t="shared" si="0"/>
        <v>0.63793103448275867</v>
      </c>
      <c r="I6" s="26" t="s">
        <v>273</v>
      </c>
      <c r="J6" s="26" t="s">
        <v>1860</v>
      </c>
      <c r="K6" s="118">
        <v>48</v>
      </c>
      <c r="L6" s="118">
        <v>22</v>
      </c>
      <c r="M6" s="321">
        <f t="shared" ref="M6:M29" si="1">L6/K6</f>
        <v>0.45833333333333331</v>
      </c>
    </row>
    <row r="7" spans="1:13" x14ac:dyDescent="0.2">
      <c r="A7" s="20">
        <v>5</v>
      </c>
      <c r="B7" s="26" t="s">
        <v>311</v>
      </c>
      <c r="C7" s="26" t="s">
        <v>1833</v>
      </c>
      <c r="D7" s="38">
        <v>61</v>
      </c>
      <c r="E7" s="38">
        <v>37</v>
      </c>
      <c r="F7" s="409">
        <f t="shared" si="0"/>
        <v>0.60655737704918034</v>
      </c>
      <c r="I7" s="26" t="s">
        <v>1080</v>
      </c>
      <c r="J7" s="26" t="s">
        <v>1486</v>
      </c>
      <c r="K7" s="118">
        <v>45</v>
      </c>
      <c r="L7" s="118">
        <v>25</v>
      </c>
      <c r="M7" s="321">
        <f t="shared" si="1"/>
        <v>0.55555555555555558</v>
      </c>
    </row>
    <row r="8" spans="1:13" x14ac:dyDescent="0.2">
      <c r="A8" s="20">
        <v>3</v>
      </c>
      <c r="B8" s="26" t="s">
        <v>202</v>
      </c>
      <c r="C8" s="26" t="s">
        <v>1437</v>
      </c>
      <c r="D8" s="37">
        <v>85</v>
      </c>
      <c r="E8" s="37">
        <v>51</v>
      </c>
      <c r="F8" s="321">
        <f t="shared" si="0"/>
        <v>0.6</v>
      </c>
      <c r="I8" s="26" t="s">
        <v>1056</v>
      </c>
      <c r="J8" s="26" t="s">
        <v>1839</v>
      </c>
      <c r="K8" s="118">
        <v>45</v>
      </c>
      <c r="L8" s="118">
        <v>23</v>
      </c>
      <c r="M8" s="321">
        <f t="shared" si="1"/>
        <v>0.51111111111111107</v>
      </c>
    </row>
    <row r="9" spans="1:13" x14ac:dyDescent="0.2">
      <c r="A9" s="20">
        <v>4</v>
      </c>
      <c r="B9" s="26" t="s">
        <v>163</v>
      </c>
      <c r="C9" s="26" t="s">
        <v>1348</v>
      </c>
      <c r="D9" s="37">
        <v>55</v>
      </c>
      <c r="E9" s="37">
        <v>32</v>
      </c>
      <c r="F9" s="321">
        <f t="shared" si="0"/>
        <v>0.58181818181818179</v>
      </c>
      <c r="I9" s="26" t="s">
        <v>1047</v>
      </c>
      <c r="J9" s="26" t="s">
        <v>1389</v>
      </c>
      <c r="K9" s="118">
        <v>45</v>
      </c>
      <c r="L9" s="118">
        <v>19</v>
      </c>
      <c r="M9" s="321">
        <f t="shared" si="1"/>
        <v>0.42222222222222222</v>
      </c>
    </row>
    <row r="10" spans="1:13" x14ac:dyDescent="0.2">
      <c r="A10" s="20">
        <v>6</v>
      </c>
      <c r="B10" s="26" t="s">
        <v>203</v>
      </c>
      <c r="C10" s="26" t="s">
        <v>1359</v>
      </c>
      <c r="D10" s="37">
        <v>98</v>
      </c>
      <c r="E10" s="37">
        <v>56</v>
      </c>
      <c r="F10" s="321">
        <f t="shared" si="0"/>
        <v>0.5714285714285714</v>
      </c>
      <c r="I10" s="26" t="s">
        <v>311</v>
      </c>
      <c r="J10" s="26" t="s">
        <v>1676</v>
      </c>
      <c r="K10" s="118">
        <v>44</v>
      </c>
      <c r="L10" s="118">
        <v>24</v>
      </c>
      <c r="M10" s="321">
        <f t="shared" si="1"/>
        <v>0.54545454545454541</v>
      </c>
    </row>
    <row r="11" spans="1:13" x14ac:dyDescent="0.2">
      <c r="A11" s="20">
        <v>7</v>
      </c>
      <c r="B11" s="26" t="s">
        <v>203</v>
      </c>
      <c r="C11" s="26" t="s">
        <v>1386</v>
      </c>
      <c r="D11" s="37">
        <v>72</v>
      </c>
      <c r="E11" s="37">
        <v>41</v>
      </c>
      <c r="F11" s="321">
        <f t="shared" si="0"/>
        <v>0.56944444444444442</v>
      </c>
      <c r="I11" s="26" t="s">
        <v>274</v>
      </c>
      <c r="J11" s="26" t="s">
        <v>1562</v>
      </c>
      <c r="K11" s="118">
        <v>44</v>
      </c>
      <c r="L11" s="118">
        <v>23</v>
      </c>
      <c r="M11" s="321">
        <f t="shared" si="1"/>
        <v>0.52272727272727271</v>
      </c>
    </row>
    <row r="12" spans="1:13" x14ac:dyDescent="0.2">
      <c r="A12" s="20">
        <v>8</v>
      </c>
      <c r="B12" s="26" t="s">
        <v>274</v>
      </c>
      <c r="C12" s="26" t="s">
        <v>1583</v>
      </c>
      <c r="D12" s="37">
        <v>69</v>
      </c>
      <c r="E12" s="37">
        <v>39</v>
      </c>
      <c r="F12" s="321">
        <f t="shared" si="0"/>
        <v>0.56521739130434778</v>
      </c>
      <c r="I12" s="26" t="s">
        <v>274</v>
      </c>
      <c r="J12" s="26" t="s">
        <v>1877</v>
      </c>
      <c r="K12" s="118">
        <v>44</v>
      </c>
      <c r="L12" s="118">
        <v>21</v>
      </c>
      <c r="M12" s="321">
        <f t="shared" si="1"/>
        <v>0.47727272727272729</v>
      </c>
    </row>
    <row r="13" spans="1:13" x14ac:dyDescent="0.2">
      <c r="A13" s="20">
        <v>9</v>
      </c>
      <c r="B13" s="26" t="s">
        <v>273</v>
      </c>
      <c r="C13" s="26" t="s">
        <v>1465</v>
      </c>
      <c r="D13" s="37">
        <v>68</v>
      </c>
      <c r="E13" s="37">
        <v>38</v>
      </c>
      <c r="F13" s="321">
        <f t="shared" si="0"/>
        <v>0.55882352941176472</v>
      </c>
      <c r="I13" s="26" t="s">
        <v>203</v>
      </c>
      <c r="J13" s="26" t="s">
        <v>1389</v>
      </c>
      <c r="K13" s="118">
        <v>43</v>
      </c>
      <c r="L13" s="118">
        <v>18</v>
      </c>
      <c r="M13" s="321">
        <f t="shared" si="1"/>
        <v>0.41860465116279072</v>
      </c>
    </row>
    <row r="14" spans="1:13" x14ac:dyDescent="0.2">
      <c r="A14" s="20">
        <v>10</v>
      </c>
      <c r="B14" s="26" t="s">
        <v>275</v>
      </c>
      <c r="C14" s="26" t="s">
        <v>1955</v>
      </c>
      <c r="D14" s="37">
        <v>81</v>
      </c>
      <c r="E14" s="37">
        <v>45</v>
      </c>
      <c r="F14" s="321">
        <f t="shared" si="0"/>
        <v>0.55555555555555558</v>
      </c>
      <c r="I14" s="26" t="s">
        <v>1053</v>
      </c>
      <c r="J14" s="26" t="s">
        <v>1540</v>
      </c>
      <c r="K14" s="118">
        <v>42</v>
      </c>
      <c r="L14" s="118">
        <v>25</v>
      </c>
      <c r="M14" s="321">
        <f t="shared" si="1"/>
        <v>0.59523809523809523</v>
      </c>
    </row>
    <row r="15" spans="1:13" x14ac:dyDescent="0.2">
      <c r="A15" s="20">
        <v>11</v>
      </c>
      <c r="B15" s="26" t="s">
        <v>273</v>
      </c>
      <c r="C15" s="26" t="s">
        <v>1830</v>
      </c>
      <c r="D15" s="37">
        <v>78</v>
      </c>
      <c r="E15" s="37">
        <v>43</v>
      </c>
      <c r="F15" s="321">
        <f t="shared" si="0"/>
        <v>0.55128205128205132</v>
      </c>
      <c r="I15" s="26" t="s">
        <v>1056</v>
      </c>
      <c r="J15" s="26" t="s">
        <v>1410</v>
      </c>
      <c r="K15" s="118">
        <v>42</v>
      </c>
      <c r="L15" s="118">
        <v>23</v>
      </c>
      <c r="M15" s="321">
        <f t="shared" si="1"/>
        <v>0.54761904761904767</v>
      </c>
    </row>
    <row r="16" spans="1:13" x14ac:dyDescent="0.2">
      <c r="A16" s="20">
        <v>12</v>
      </c>
      <c r="B16" s="26" t="s">
        <v>275</v>
      </c>
      <c r="C16" s="26" t="s">
        <v>1440</v>
      </c>
      <c r="D16" s="37">
        <v>73</v>
      </c>
      <c r="E16" s="37">
        <v>40</v>
      </c>
      <c r="F16" s="321">
        <f t="shared" si="0"/>
        <v>0.54794520547945202</v>
      </c>
      <c r="I16" s="26" t="s">
        <v>351</v>
      </c>
      <c r="J16" s="26" t="s">
        <v>1658</v>
      </c>
      <c r="K16" s="118">
        <v>42</v>
      </c>
      <c r="L16" s="118">
        <v>25</v>
      </c>
      <c r="M16" s="321">
        <f t="shared" si="1"/>
        <v>0.59523809523809523</v>
      </c>
    </row>
    <row r="17" spans="1:13" x14ac:dyDescent="0.2">
      <c r="A17" s="20">
        <v>13</v>
      </c>
      <c r="B17" s="26" t="s">
        <v>236</v>
      </c>
      <c r="C17" s="26" t="s">
        <v>1582</v>
      </c>
      <c r="D17" s="37">
        <v>53</v>
      </c>
      <c r="E17" s="37">
        <v>29</v>
      </c>
      <c r="F17" s="321">
        <f t="shared" si="0"/>
        <v>0.54716981132075471</v>
      </c>
      <c r="I17" s="26" t="s">
        <v>164</v>
      </c>
      <c r="J17" s="26" t="s">
        <v>1383</v>
      </c>
      <c r="K17" s="118">
        <v>41</v>
      </c>
      <c r="L17" s="118">
        <v>25</v>
      </c>
      <c r="M17" s="321">
        <f t="shared" si="1"/>
        <v>0.6097560975609756</v>
      </c>
    </row>
    <row r="18" spans="1:13" x14ac:dyDescent="0.2">
      <c r="A18" s="20">
        <v>14</v>
      </c>
      <c r="B18" s="26" t="s">
        <v>235</v>
      </c>
      <c r="C18" s="26" t="s">
        <v>1513</v>
      </c>
      <c r="D18" s="37">
        <v>81</v>
      </c>
      <c r="E18" s="37">
        <v>44</v>
      </c>
      <c r="F18" s="321">
        <f t="shared" si="0"/>
        <v>0.54320987654320985</v>
      </c>
      <c r="I18" s="26" t="s">
        <v>164</v>
      </c>
      <c r="J18" s="26" t="s">
        <v>1417</v>
      </c>
      <c r="K18" s="118">
        <v>41</v>
      </c>
      <c r="L18" s="118">
        <v>23</v>
      </c>
      <c r="M18" s="321">
        <f t="shared" si="1"/>
        <v>0.56097560975609762</v>
      </c>
    </row>
    <row r="19" spans="1:13" x14ac:dyDescent="0.2">
      <c r="A19" s="20">
        <v>15</v>
      </c>
      <c r="B19" s="26" t="s">
        <v>1056</v>
      </c>
      <c r="C19" s="26" t="s">
        <v>1325</v>
      </c>
      <c r="D19" s="37">
        <v>70</v>
      </c>
      <c r="E19" s="37">
        <v>38</v>
      </c>
      <c r="F19" s="321">
        <f t="shared" si="0"/>
        <v>0.54285714285714282</v>
      </c>
      <c r="I19" s="26" t="s">
        <v>235</v>
      </c>
      <c r="J19" s="26" t="s">
        <v>1579</v>
      </c>
      <c r="K19" s="118">
        <v>40</v>
      </c>
      <c r="L19" s="118">
        <v>25</v>
      </c>
      <c r="M19" s="321">
        <f t="shared" si="1"/>
        <v>0.625</v>
      </c>
    </row>
    <row r="20" spans="1:13" x14ac:dyDescent="0.2">
      <c r="A20" s="20">
        <v>16</v>
      </c>
      <c r="B20" s="26" t="s">
        <v>236</v>
      </c>
      <c r="C20" s="26" t="s">
        <v>1635</v>
      </c>
      <c r="D20" s="38">
        <v>80</v>
      </c>
      <c r="E20" s="38">
        <v>43</v>
      </c>
      <c r="F20" s="409">
        <f t="shared" si="0"/>
        <v>0.53749999999999998</v>
      </c>
      <c r="I20" s="26" t="s">
        <v>274</v>
      </c>
      <c r="J20" s="26" t="s">
        <v>1675</v>
      </c>
      <c r="K20" s="118">
        <v>39</v>
      </c>
      <c r="L20" s="118">
        <v>25</v>
      </c>
      <c r="M20" s="321">
        <f t="shared" si="1"/>
        <v>0.64102564102564108</v>
      </c>
    </row>
    <row r="21" spans="1:13" x14ac:dyDescent="0.2">
      <c r="A21" s="20">
        <v>17</v>
      </c>
      <c r="B21" s="26" t="s">
        <v>1063</v>
      </c>
      <c r="C21" s="26" t="s">
        <v>1827</v>
      </c>
      <c r="D21" s="37">
        <v>56</v>
      </c>
      <c r="E21" s="37">
        <v>30</v>
      </c>
      <c r="F21" s="321">
        <f t="shared" si="0"/>
        <v>0.5357142857142857</v>
      </c>
      <c r="I21" s="26" t="s">
        <v>237</v>
      </c>
      <c r="J21" s="26" t="s">
        <v>1462</v>
      </c>
      <c r="K21" s="118">
        <v>38</v>
      </c>
      <c r="L21" s="118">
        <v>25</v>
      </c>
      <c r="M21" s="321">
        <f t="shared" si="1"/>
        <v>0.65789473684210531</v>
      </c>
    </row>
    <row r="22" spans="1:13" x14ac:dyDescent="0.2">
      <c r="A22" s="20">
        <v>18</v>
      </c>
      <c r="B22" s="26" t="s">
        <v>236</v>
      </c>
      <c r="C22" s="26" t="s">
        <v>1527</v>
      </c>
      <c r="D22" s="37">
        <v>72</v>
      </c>
      <c r="E22" s="37">
        <v>38</v>
      </c>
      <c r="F22" s="321">
        <f t="shared" si="0"/>
        <v>0.52777777777777779</v>
      </c>
      <c r="I22" s="26" t="s">
        <v>275</v>
      </c>
      <c r="J22" s="26" t="s">
        <v>1925</v>
      </c>
      <c r="K22" s="118">
        <v>38</v>
      </c>
      <c r="L22" s="118">
        <v>20</v>
      </c>
      <c r="M22" s="321">
        <f t="shared" si="1"/>
        <v>0.52631578947368418</v>
      </c>
    </row>
    <row r="23" spans="1:13" x14ac:dyDescent="0.2">
      <c r="A23" s="20">
        <v>19</v>
      </c>
      <c r="B23" s="26" t="s">
        <v>1063</v>
      </c>
      <c r="C23" s="26" t="s">
        <v>1655</v>
      </c>
      <c r="D23" s="37">
        <v>55</v>
      </c>
      <c r="E23" s="37">
        <v>29</v>
      </c>
      <c r="F23" s="321">
        <f t="shared" si="0"/>
        <v>0.52727272727272723</v>
      </c>
      <c r="I23" s="26" t="s">
        <v>274</v>
      </c>
      <c r="J23" s="26" t="s">
        <v>1937</v>
      </c>
      <c r="K23" s="118">
        <v>35</v>
      </c>
      <c r="L23" s="118">
        <v>21</v>
      </c>
      <c r="M23" s="321">
        <f t="shared" si="1"/>
        <v>0.6</v>
      </c>
    </row>
    <row r="24" spans="1:13" x14ac:dyDescent="0.2">
      <c r="A24" s="20">
        <v>20</v>
      </c>
      <c r="B24" s="26" t="s">
        <v>236</v>
      </c>
      <c r="C24" s="26" t="s">
        <v>1838</v>
      </c>
      <c r="D24" s="38">
        <v>76</v>
      </c>
      <c r="E24" s="38">
        <v>38</v>
      </c>
      <c r="F24" s="409">
        <f t="shared" si="0"/>
        <v>0.5</v>
      </c>
      <c r="I24" s="26" t="s">
        <v>1080</v>
      </c>
      <c r="J24" s="26" t="s">
        <v>1872</v>
      </c>
      <c r="K24" s="118">
        <v>34</v>
      </c>
      <c r="L24" s="118">
        <v>22</v>
      </c>
      <c r="M24" s="321">
        <f t="shared" si="1"/>
        <v>0.6470588235294118</v>
      </c>
    </row>
    <row r="25" spans="1:13" x14ac:dyDescent="0.2">
      <c r="A25" s="20">
        <v>21</v>
      </c>
      <c r="B25" s="26" t="s">
        <v>1056</v>
      </c>
      <c r="C25" s="26" t="s">
        <v>1926</v>
      </c>
      <c r="D25" s="37">
        <v>77</v>
      </c>
      <c r="E25" s="37">
        <v>37</v>
      </c>
      <c r="F25" s="321">
        <f t="shared" si="0"/>
        <v>0.48051948051948051</v>
      </c>
      <c r="I25" s="26" t="s">
        <v>236</v>
      </c>
      <c r="J25" s="26" t="s">
        <v>1597</v>
      </c>
      <c r="K25" s="118">
        <v>31</v>
      </c>
      <c r="L25" s="118">
        <v>22</v>
      </c>
      <c r="M25" s="321">
        <f t="shared" si="1"/>
        <v>0.70967741935483875</v>
      </c>
    </row>
    <row r="26" spans="1:13" x14ac:dyDescent="0.2">
      <c r="A26" s="20">
        <v>22</v>
      </c>
      <c r="B26" s="26" t="s">
        <v>203</v>
      </c>
      <c r="C26" s="26" t="s">
        <v>1393</v>
      </c>
      <c r="D26" s="37">
        <v>51</v>
      </c>
      <c r="E26" s="37">
        <v>24</v>
      </c>
      <c r="F26" s="321">
        <f t="shared" si="0"/>
        <v>0.47058823529411764</v>
      </c>
      <c r="I26" s="26" t="s">
        <v>237</v>
      </c>
      <c r="J26" s="26" t="s">
        <v>1868</v>
      </c>
      <c r="K26" s="118">
        <v>30</v>
      </c>
      <c r="L26" s="118">
        <v>16</v>
      </c>
      <c r="M26" s="321">
        <f t="shared" si="1"/>
        <v>0.53333333333333333</v>
      </c>
    </row>
    <row r="27" spans="1:13" x14ac:dyDescent="0.2">
      <c r="A27" s="20">
        <v>23</v>
      </c>
      <c r="B27" s="26" t="s">
        <v>275</v>
      </c>
      <c r="C27" s="26" t="s">
        <v>1465</v>
      </c>
      <c r="D27" s="37">
        <v>59</v>
      </c>
      <c r="E27" s="37">
        <v>27</v>
      </c>
      <c r="F27" s="321">
        <f t="shared" si="0"/>
        <v>0.4576271186440678</v>
      </c>
      <c r="I27" s="26" t="s">
        <v>161</v>
      </c>
      <c r="J27" s="26" t="s">
        <v>1844</v>
      </c>
      <c r="K27" s="118">
        <v>27</v>
      </c>
      <c r="L27" s="118">
        <v>19</v>
      </c>
      <c r="M27" s="321">
        <f t="shared" si="1"/>
        <v>0.70370370370370372</v>
      </c>
    </row>
    <row r="28" spans="1:13" x14ac:dyDescent="0.2">
      <c r="A28" s="20">
        <v>24</v>
      </c>
      <c r="B28" s="26" t="s">
        <v>1056</v>
      </c>
      <c r="C28" s="26" t="s">
        <v>1553</v>
      </c>
      <c r="D28" s="37">
        <v>52</v>
      </c>
      <c r="E28" s="37">
        <v>23</v>
      </c>
      <c r="F28" s="321">
        <f t="shared" si="0"/>
        <v>0.44230769230769229</v>
      </c>
      <c r="I28" s="26" t="s">
        <v>202</v>
      </c>
      <c r="J28" s="26" t="s">
        <v>1324</v>
      </c>
      <c r="K28" s="118">
        <v>25</v>
      </c>
      <c r="L28" s="118">
        <v>20</v>
      </c>
      <c r="M28" s="321">
        <f t="shared" si="1"/>
        <v>0.8</v>
      </c>
    </row>
    <row r="29" spans="1:13" x14ac:dyDescent="0.2">
      <c r="A29" s="20">
        <v>25</v>
      </c>
      <c r="B29" s="26" t="s">
        <v>161</v>
      </c>
      <c r="C29" s="26" t="s">
        <v>1494</v>
      </c>
      <c r="D29" s="37">
        <v>52</v>
      </c>
      <c r="E29" s="37">
        <v>23</v>
      </c>
      <c r="F29" s="321">
        <f t="shared" si="0"/>
        <v>0.44230769230769229</v>
      </c>
      <c r="I29" s="26" t="s">
        <v>311</v>
      </c>
      <c r="J29" s="410" t="s">
        <v>1999</v>
      </c>
      <c r="K29" s="222" t="s">
        <v>583</v>
      </c>
      <c r="L29" s="222" t="s">
        <v>2110</v>
      </c>
      <c r="M29" s="321">
        <f t="shared" si="1"/>
        <v>0.5714285714285714</v>
      </c>
    </row>
    <row r="30" spans="1:13" x14ac:dyDescent="0.2">
      <c r="A30" s="20">
        <v>26</v>
      </c>
      <c r="B30" s="26" t="s">
        <v>1080</v>
      </c>
      <c r="C30" s="26" t="s">
        <v>1570</v>
      </c>
      <c r="D30" s="37">
        <v>52</v>
      </c>
      <c r="E30" s="37">
        <v>23</v>
      </c>
      <c r="F30" s="321">
        <f t="shared" si="0"/>
        <v>0.44230769230769229</v>
      </c>
    </row>
    <row r="31" spans="1:13" x14ac:dyDescent="0.2">
      <c r="A31" s="20">
        <v>27</v>
      </c>
      <c r="B31" s="26" t="s">
        <v>1056</v>
      </c>
      <c r="C31" s="26" t="s">
        <v>1829</v>
      </c>
      <c r="D31" s="37">
        <v>89</v>
      </c>
      <c r="E31" s="37">
        <v>39</v>
      </c>
      <c r="F31" s="321">
        <f t="shared" si="0"/>
        <v>0.43820224719101125</v>
      </c>
    </row>
    <row r="32" spans="1:13" x14ac:dyDescent="0.2">
      <c r="A32" s="20">
        <v>28</v>
      </c>
      <c r="B32" s="26" t="s">
        <v>164</v>
      </c>
      <c r="C32" s="26" t="s">
        <v>1936</v>
      </c>
      <c r="D32" s="37">
        <v>54</v>
      </c>
      <c r="E32" s="37">
        <v>23</v>
      </c>
      <c r="F32" s="321">
        <f t="shared" si="0"/>
        <v>0.42592592592592593</v>
      </c>
    </row>
  </sheetData>
  <sortState xmlns:xlrd2="http://schemas.microsoft.com/office/spreadsheetml/2017/richdata2" ref="I6:M28">
    <sortCondition descending="1" ref="K6:K28"/>
  </sortState>
  <pageMargins left="0.7" right="0.7" top="0.75" bottom="0.75" header="0.3" footer="0.3"/>
  <pageSetup orientation="portrait" horizontalDpi="4294967294" verticalDpi="0" r:id="rId1"/>
  <ignoredErrors>
    <ignoredError sqref="K29:L29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81ACE-C9DC-4730-8581-7EF0C8125186}">
  <dimension ref="A1:R110"/>
  <sheetViews>
    <sheetView workbookViewId="0"/>
  </sheetViews>
  <sheetFormatPr defaultRowHeight="12.75" x14ac:dyDescent="0.2"/>
  <cols>
    <col min="1" max="1" width="17.140625" style="120" customWidth="1"/>
    <col min="2" max="2" width="3" style="118" bestFit="1" customWidth="1"/>
    <col min="3" max="3" width="25" style="120" bestFit="1" customWidth="1"/>
    <col min="4" max="4" width="7.28515625" style="37" bestFit="1" customWidth="1"/>
    <col min="5" max="5" width="8.42578125" style="118" bestFit="1" customWidth="1"/>
    <col min="6" max="10" width="6.5703125" style="37" bestFit="1" customWidth="1"/>
    <col min="11" max="11" width="9.140625" style="37"/>
    <col min="12" max="18" width="9.140625" style="120"/>
  </cols>
  <sheetData>
    <row r="1" spans="1:11" customFormat="1" ht="13.5" thickBot="1" x14ac:dyDescent="0.25">
      <c r="A1" s="120"/>
      <c r="B1" s="118"/>
      <c r="C1" s="420" t="s">
        <v>353</v>
      </c>
      <c r="D1" s="418" t="s">
        <v>354</v>
      </c>
      <c r="E1" s="419" t="s">
        <v>119</v>
      </c>
      <c r="F1" s="418" t="s">
        <v>2045</v>
      </c>
      <c r="G1" s="418" t="s">
        <v>2044</v>
      </c>
      <c r="H1" s="418" t="s">
        <v>2043</v>
      </c>
      <c r="I1" s="418" t="s">
        <v>2042</v>
      </c>
      <c r="J1" s="418" t="s">
        <v>2041</v>
      </c>
      <c r="K1" s="418" t="s">
        <v>724</v>
      </c>
    </row>
    <row r="2" spans="1:11" customFormat="1" x14ac:dyDescent="0.2">
      <c r="A2" s="221" t="s">
        <v>2050</v>
      </c>
      <c r="B2" s="222" t="s">
        <v>2039</v>
      </c>
      <c r="C2" s="221" t="s">
        <v>202</v>
      </c>
      <c r="D2" s="38">
        <v>8</v>
      </c>
      <c r="E2" s="222" t="s">
        <v>504</v>
      </c>
      <c r="F2" s="38">
        <v>1</v>
      </c>
      <c r="G2" s="38">
        <v>2</v>
      </c>
      <c r="H2" s="37"/>
      <c r="I2" s="37"/>
      <c r="J2" s="37"/>
      <c r="K2" s="38">
        <f t="shared" ref="K2:K8" si="0">SUM(F2:J2)</f>
        <v>3</v>
      </c>
    </row>
    <row r="3" spans="1:11" customFormat="1" x14ac:dyDescent="0.2">
      <c r="A3" s="120"/>
      <c r="B3" s="222" t="s">
        <v>2038</v>
      </c>
      <c r="C3" s="221" t="s">
        <v>236</v>
      </c>
      <c r="D3" s="38">
        <v>18</v>
      </c>
      <c r="E3" s="222" t="s">
        <v>1777</v>
      </c>
      <c r="F3" s="38">
        <v>1</v>
      </c>
      <c r="G3" s="38">
        <v>3</v>
      </c>
      <c r="H3" s="37"/>
      <c r="I3" s="37"/>
      <c r="J3" s="37"/>
      <c r="K3" s="38">
        <f t="shared" si="0"/>
        <v>4</v>
      </c>
    </row>
    <row r="4" spans="1:11" customFormat="1" x14ac:dyDescent="0.2">
      <c r="A4" s="120"/>
      <c r="B4" s="222" t="s">
        <v>693</v>
      </c>
      <c r="C4" s="221" t="s">
        <v>235</v>
      </c>
      <c r="D4" s="38">
        <v>20</v>
      </c>
      <c r="E4" s="222" t="s">
        <v>504</v>
      </c>
      <c r="F4" s="38">
        <v>6</v>
      </c>
      <c r="G4" s="38">
        <v>4</v>
      </c>
      <c r="H4" s="37"/>
      <c r="I4" s="37"/>
      <c r="J4" s="37"/>
      <c r="K4" s="38">
        <f t="shared" si="0"/>
        <v>10</v>
      </c>
    </row>
    <row r="5" spans="1:11" customFormat="1" x14ac:dyDescent="0.2">
      <c r="A5" s="120"/>
      <c r="B5" s="222" t="s">
        <v>532</v>
      </c>
      <c r="C5" s="221" t="s">
        <v>1053</v>
      </c>
      <c r="D5" s="38">
        <v>15</v>
      </c>
      <c r="E5" s="222" t="s">
        <v>504</v>
      </c>
      <c r="F5" s="38">
        <v>12</v>
      </c>
      <c r="G5" s="38">
        <v>6</v>
      </c>
      <c r="H5" s="37"/>
      <c r="I5" s="37"/>
      <c r="J5" s="37"/>
      <c r="K5" s="38">
        <f t="shared" si="0"/>
        <v>18</v>
      </c>
    </row>
    <row r="6" spans="1:11" customFormat="1" x14ac:dyDescent="0.2">
      <c r="A6" s="120"/>
      <c r="B6" s="222" t="s">
        <v>650</v>
      </c>
      <c r="C6" s="221" t="s">
        <v>1080</v>
      </c>
      <c r="D6" s="38">
        <v>28</v>
      </c>
      <c r="E6" s="222" t="s">
        <v>504</v>
      </c>
      <c r="F6" s="38">
        <v>14</v>
      </c>
      <c r="G6" s="38">
        <v>8</v>
      </c>
      <c r="H6" s="37"/>
      <c r="I6" s="37"/>
      <c r="J6" s="37"/>
      <c r="K6" s="38">
        <f t="shared" si="0"/>
        <v>22</v>
      </c>
    </row>
    <row r="7" spans="1:11" customFormat="1" x14ac:dyDescent="0.2">
      <c r="A7" s="120"/>
      <c r="B7" s="222" t="s">
        <v>544</v>
      </c>
      <c r="C7" s="221" t="s">
        <v>1042</v>
      </c>
      <c r="D7" s="38">
        <v>7</v>
      </c>
      <c r="E7" s="222" t="s">
        <v>504</v>
      </c>
      <c r="F7" s="38">
        <v>22</v>
      </c>
      <c r="G7" s="38">
        <v>4</v>
      </c>
      <c r="H7" s="37"/>
      <c r="I7" s="37"/>
      <c r="J7" s="37"/>
      <c r="K7" s="38">
        <f t="shared" si="0"/>
        <v>26</v>
      </c>
    </row>
    <row r="8" spans="1:11" customFormat="1" x14ac:dyDescent="0.2">
      <c r="A8" s="120"/>
      <c r="B8" s="222"/>
      <c r="C8" s="221" t="s">
        <v>203</v>
      </c>
      <c r="D8" s="38">
        <v>10</v>
      </c>
      <c r="E8" s="222" t="s">
        <v>504</v>
      </c>
      <c r="F8" s="38">
        <v>18</v>
      </c>
      <c r="G8" s="38">
        <v>8</v>
      </c>
      <c r="H8" s="37"/>
      <c r="I8" s="37"/>
      <c r="J8" s="37"/>
      <c r="K8" s="38">
        <f t="shared" si="0"/>
        <v>26</v>
      </c>
    </row>
    <row r="9" spans="1:11" customFormat="1" x14ac:dyDescent="0.2">
      <c r="A9" s="423"/>
      <c r="B9" s="421"/>
      <c r="C9" s="422"/>
      <c r="D9" s="129"/>
      <c r="E9" s="421"/>
      <c r="F9" s="129"/>
      <c r="G9" s="129"/>
      <c r="H9" s="129"/>
      <c r="I9" s="129"/>
      <c r="J9" s="129"/>
      <c r="K9" s="129"/>
    </row>
    <row r="10" spans="1:11" customFormat="1" ht="13.5" thickBot="1" x14ac:dyDescent="0.25">
      <c r="A10" s="120"/>
      <c r="B10" s="118"/>
      <c r="C10" s="420" t="s">
        <v>353</v>
      </c>
      <c r="D10" s="418" t="s">
        <v>354</v>
      </c>
      <c r="E10" s="419" t="s">
        <v>119</v>
      </c>
      <c r="F10" s="418" t="s">
        <v>2045</v>
      </c>
      <c r="G10" s="418" t="s">
        <v>2044</v>
      </c>
      <c r="H10" s="418" t="s">
        <v>2043</v>
      </c>
      <c r="I10" s="418" t="s">
        <v>2042</v>
      </c>
      <c r="J10" s="418" t="s">
        <v>2041</v>
      </c>
      <c r="K10" s="418" t="s">
        <v>724</v>
      </c>
    </row>
    <row r="11" spans="1:11" customFormat="1" x14ac:dyDescent="0.2">
      <c r="A11" s="221" t="s">
        <v>2049</v>
      </c>
      <c r="B11" s="222" t="s">
        <v>2039</v>
      </c>
      <c r="C11" s="221" t="s">
        <v>162</v>
      </c>
      <c r="D11" s="37">
        <v>3</v>
      </c>
      <c r="E11" s="222" t="s">
        <v>548</v>
      </c>
      <c r="F11" s="37">
        <v>11</v>
      </c>
      <c r="G11" s="37">
        <v>2</v>
      </c>
      <c r="H11" s="37">
        <v>2</v>
      </c>
      <c r="I11" s="37"/>
      <c r="J11" s="37"/>
      <c r="K11" s="37">
        <f t="shared" ref="K11:K25" si="1">SUM(F11:J11)</f>
        <v>15</v>
      </c>
    </row>
    <row r="12" spans="1:11" customFormat="1" x14ac:dyDescent="0.2">
      <c r="A12" s="120"/>
      <c r="B12" s="222" t="s">
        <v>2038</v>
      </c>
      <c r="C12" s="221" t="s">
        <v>274</v>
      </c>
      <c r="D12" s="37">
        <v>31</v>
      </c>
      <c r="E12" s="222" t="s">
        <v>548</v>
      </c>
      <c r="F12" s="37">
        <v>10</v>
      </c>
      <c r="G12" s="37">
        <v>6</v>
      </c>
      <c r="H12" s="37">
        <v>1</v>
      </c>
      <c r="I12" s="37"/>
      <c r="J12" s="37"/>
      <c r="K12" s="37">
        <f t="shared" si="1"/>
        <v>17</v>
      </c>
    </row>
    <row r="13" spans="1:11" customFormat="1" x14ac:dyDescent="0.2">
      <c r="A13" s="120"/>
      <c r="B13" s="222" t="s">
        <v>693</v>
      </c>
      <c r="C13" s="221" t="s">
        <v>236</v>
      </c>
      <c r="D13" s="37">
        <v>16</v>
      </c>
      <c r="E13" s="222" t="s">
        <v>548</v>
      </c>
      <c r="F13" s="37">
        <v>14</v>
      </c>
      <c r="G13" s="37">
        <v>2</v>
      </c>
      <c r="H13" s="37">
        <v>8</v>
      </c>
      <c r="I13" s="37"/>
      <c r="J13" s="37"/>
      <c r="K13" s="37">
        <f t="shared" si="1"/>
        <v>24</v>
      </c>
    </row>
    <row r="14" spans="1:11" customFormat="1" x14ac:dyDescent="0.2">
      <c r="A14" s="120"/>
      <c r="B14" s="222" t="s">
        <v>532</v>
      </c>
      <c r="C14" s="221" t="s">
        <v>237</v>
      </c>
      <c r="D14" s="37">
        <v>18</v>
      </c>
      <c r="E14" s="222" t="s">
        <v>2048</v>
      </c>
      <c r="F14" s="37">
        <v>14</v>
      </c>
      <c r="G14" s="37">
        <v>8</v>
      </c>
      <c r="H14" s="37">
        <v>3</v>
      </c>
      <c r="I14" s="37"/>
      <c r="J14" s="37"/>
      <c r="K14" s="37">
        <f t="shared" si="1"/>
        <v>25</v>
      </c>
    </row>
    <row r="15" spans="1:11" customFormat="1" x14ac:dyDescent="0.2">
      <c r="A15" s="120"/>
      <c r="B15" s="222" t="s">
        <v>650</v>
      </c>
      <c r="C15" s="221" t="s">
        <v>163</v>
      </c>
      <c r="D15" s="37">
        <v>3</v>
      </c>
      <c r="E15" s="222" t="s">
        <v>548</v>
      </c>
      <c r="F15" s="37">
        <v>11</v>
      </c>
      <c r="G15" s="37">
        <v>13</v>
      </c>
      <c r="H15" s="37">
        <v>3</v>
      </c>
      <c r="I15" s="37"/>
      <c r="J15" s="37"/>
      <c r="K15" s="37">
        <f t="shared" si="1"/>
        <v>27</v>
      </c>
    </row>
    <row r="16" spans="1:11" customFormat="1" x14ac:dyDescent="0.2">
      <c r="A16" s="120"/>
      <c r="B16" s="222" t="s">
        <v>544</v>
      </c>
      <c r="C16" s="221" t="s">
        <v>161</v>
      </c>
      <c r="D16" s="37">
        <v>31</v>
      </c>
      <c r="E16" s="222" t="s">
        <v>548</v>
      </c>
      <c r="F16" s="37">
        <v>14</v>
      </c>
      <c r="G16" s="37">
        <v>13</v>
      </c>
      <c r="H16" s="37">
        <v>3</v>
      </c>
      <c r="I16" s="37"/>
      <c r="J16" s="37"/>
      <c r="K16" s="37">
        <f t="shared" si="1"/>
        <v>30</v>
      </c>
    </row>
    <row r="17" spans="1:18" x14ac:dyDescent="0.2">
      <c r="B17" s="222" t="s">
        <v>668</v>
      </c>
      <c r="C17" s="221" t="s">
        <v>273</v>
      </c>
      <c r="D17" s="37">
        <v>6</v>
      </c>
      <c r="E17" s="222" t="s">
        <v>548</v>
      </c>
      <c r="F17" s="37">
        <v>8</v>
      </c>
      <c r="G17" s="37">
        <v>15</v>
      </c>
      <c r="H17" s="37">
        <v>8</v>
      </c>
      <c r="K17" s="37">
        <f t="shared" si="1"/>
        <v>31</v>
      </c>
      <c r="L17"/>
      <c r="M17"/>
      <c r="N17"/>
      <c r="O17"/>
      <c r="P17"/>
      <c r="Q17"/>
      <c r="R17"/>
    </row>
    <row r="18" spans="1:18" x14ac:dyDescent="0.2">
      <c r="B18" s="222"/>
      <c r="C18" s="221" t="s">
        <v>1080</v>
      </c>
      <c r="D18" s="37">
        <v>12</v>
      </c>
      <c r="E18" s="222" t="s">
        <v>1775</v>
      </c>
      <c r="F18" s="37">
        <v>2</v>
      </c>
      <c r="G18" s="37">
        <v>15</v>
      </c>
      <c r="H18" s="37">
        <v>14</v>
      </c>
      <c r="K18" s="37">
        <f t="shared" si="1"/>
        <v>31</v>
      </c>
      <c r="L18"/>
      <c r="M18"/>
      <c r="N18"/>
      <c r="O18"/>
      <c r="P18"/>
      <c r="Q18"/>
      <c r="R18"/>
    </row>
    <row r="19" spans="1:18" x14ac:dyDescent="0.2">
      <c r="B19" s="222" t="s">
        <v>557</v>
      </c>
      <c r="C19" s="221" t="s">
        <v>235</v>
      </c>
      <c r="D19" s="37">
        <v>13</v>
      </c>
      <c r="E19" s="222" t="s">
        <v>548</v>
      </c>
      <c r="F19" s="37">
        <v>3</v>
      </c>
      <c r="G19" s="37">
        <v>15</v>
      </c>
      <c r="H19" s="37">
        <v>18</v>
      </c>
      <c r="K19" s="37">
        <f t="shared" si="1"/>
        <v>36</v>
      </c>
      <c r="L19"/>
      <c r="M19"/>
      <c r="N19"/>
      <c r="O19"/>
      <c r="P19"/>
      <c r="Q19"/>
      <c r="R19"/>
    </row>
    <row r="20" spans="1:18" x14ac:dyDescent="0.2">
      <c r="B20" s="222" t="s">
        <v>518</v>
      </c>
      <c r="C20" s="221" t="s">
        <v>351</v>
      </c>
      <c r="D20" s="37">
        <v>33</v>
      </c>
      <c r="E20" s="222" t="s">
        <v>548</v>
      </c>
      <c r="F20" s="37">
        <v>9</v>
      </c>
      <c r="G20" s="37">
        <v>1</v>
      </c>
      <c r="H20" s="37">
        <v>30</v>
      </c>
      <c r="K20" s="37">
        <f t="shared" si="1"/>
        <v>40</v>
      </c>
      <c r="L20"/>
      <c r="M20"/>
      <c r="N20"/>
      <c r="O20"/>
      <c r="P20"/>
      <c r="Q20"/>
      <c r="R20"/>
    </row>
    <row r="21" spans="1:18" x14ac:dyDescent="0.2">
      <c r="B21" s="222" t="s">
        <v>520</v>
      </c>
      <c r="C21" s="221" t="s">
        <v>274</v>
      </c>
      <c r="D21" s="37">
        <v>27</v>
      </c>
      <c r="E21" s="222" t="s">
        <v>548</v>
      </c>
      <c r="F21" s="37">
        <v>14</v>
      </c>
      <c r="G21" s="37">
        <v>18</v>
      </c>
      <c r="H21" s="37">
        <v>14</v>
      </c>
      <c r="K21" s="37">
        <f t="shared" si="1"/>
        <v>46</v>
      </c>
      <c r="L21"/>
      <c r="M21"/>
      <c r="N21"/>
      <c r="O21"/>
      <c r="P21"/>
      <c r="Q21"/>
      <c r="R21"/>
    </row>
    <row r="22" spans="1:18" x14ac:dyDescent="0.2">
      <c r="B22" s="222" t="s">
        <v>619</v>
      </c>
      <c r="C22" s="221" t="s">
        <v>274</v>
      </c>
      <c r="D22" s="37">
        <v>25</v>
      </c>
      <c r="E22" s="222" t="s">
        <v>1775</v>
      </c>
      <c r="F22" s="37">
        <v>17</v>
      </c>
      <c r="G22" s="37">
        <v>26</v>
      </c>
      <c r="H22" s="37">
        <v>8</v>
      </c>
      <c r="K22" s="37">
        <f t="shared" si="1"/>
        <v>51</v>
      </c>
      <c r="L22"/>
      <c r="M22"/>
      <c r="N22"/>
      <c r="O22"/>
      <c r="P22"/>
      <c r="Q22"/>
      <c r="R22"/>
    </row>
    <row r="23" spans="1:18" x14ac:dyDescent="0.2">
      <c r="B23" s="222" t="s">
        <v>516</v>
      </c>
      <c r="C23" s="221" t="s">
        <v>1219</v>
      </c>
      <c r="D23" s="37">
        <v>4</v>
      </c>
      <c r="E23" s="222" t="s">
        <v>548</v>
      </c>
      <c r="F23" s="37">
        <v>21</v>
      </c>
      <c r="G23" s="37">
        <v>27</v>
      </c>
      <c r="H23" s="37">
        <v>8</v>
      </c>
      <c r="K23" s="37">
        <f t="shared" si="1"/>
        <v>56</v>
      </c>
      <c r="L23"/>
      <c r="M23"/>
      <c r="N23"/>
      <c r="O23"/>
      <c r="P23"/>
      <c r="Q23"/>
      <c r="R23"/>
    </row>
    <row r="24" spans="1:18" x14ac:dyDescent="0.2">
      <c r="B24" s="222" t="s">
        <v>513</v>
      </c>
      <c r="C24" s="221" t="s">
        <v>273</v>
      </c>
      <c r="D24" s="37">
        <v>19</v>
      </c>
      <c r="E24" s="222" t="s">
        <v>1775</v>
      </c>
      <c r="F24" s="37">
        <v>27</v>
      </c>
      <c r="G24" s="37">
        <v>9</v>
      </c>
      <c r="H24" s="37">
        <v>22</v>
      </c>
      <c r="K24" s="37">
        <f t="shared" si="1"/>
        <v>58</v>
      </c>
      <c r="L24"/>
      <c r="M24"/>
      <c r="N24"/>
      <c r="O24"/>
      <c r="P24"/>
      <c r="Q24"/>
      <c r="R24"/>
    </row>
    <row r="25" spans="1:18" x14ac:dyDescent="0.2">
      <c r="B25" s="222" t="s">
        <v>575</v>
      </c>
      <c r="C25" s="221" t="s">
        <v>237</v>
      </c>
      <c r="D25" s="37">
        <v>29</v>
      </c>
      <c r="E25" s="222" t="s">
        <v>548</v>
      </c>
      <c r="F25" s="37">
        <v>14</v>
      </c>
      <c r="G25" s="37">
        <v>36</v>
      </c>
      <c r="H25" s="37">
        <v>29</v>
      </c>
      <c r="K25" s="37">
        <f t="shared" si="1"/>
        <v>79</v>
      </c>
      <c r="L25"/>
      <c r="M25"/>
      <c r="N25"/>
      <c r="O25"/>
      <c r="P25"/>
      <c r="Q25"/>
      <c r="R25"/>
    </row>
    <row r="26" spans="1:18" x14ac:dyDescent="0.2">
      <c r="A26" s="423"/>
      <c r="B26" s="421"/>
      <c r="C26" s="422"/>
      <c r="D26" s="129"/>
      <c r="E26" s="421"/>
      <c r="F26" s="129"/>
      <c r="G26" s="129"/>
      <c r="H26" s="129"/>
      <c r="I26" s="129"/>
      <c r="J26" s="129"/>
      <c r="K26" s="129"/>
      <c r="L26"/>
      <c r="M26"/>
      <c r="N26"/>
      <c r="O26"/>
      <c r="P26"/>
      <c r="Q26"/>
      <c r="R26"/>
    </row>
    <row r="27" spans="1:18" ht="13.5" thickBot="1" x14ac:dyDescent="0.25">
      <c r="C27" s="420" t="s">
        <v>353</v>
      </c>
      <c r="D27" s="418" t="s">
        <v>354</v>
      </c>
      <c r="E27" s="419" t="s">
        <v>119</v>
      </c>
      <c r="F27" s="418" t="s">
        <v>2045</v>
      </c>
      <c r="G27" s="418" t="s">
        <v>2044</v>
      </c>
      <c r="H27" s="418" t="s">
        <v>2043</v>
      </c>
      <c r="I27" s="418" t="s">
        <v>2042</v>
      </c>
      <c r="J27" s="418" t="s">
        <v>2041</v>
      </c>
      <c r="K27" s="418" t="s">
        <v>724</v>
      </c>
      <c r="L27"/>
      <c r="M27"/>
      <c r="N27"/>
      <c r="O27"/>
      <c r="P27"/>
      <c r="Q27"/>
      <c r="R27"/>
    </row>
    <row r="28" spans="1:18" x14ac:dyDescent="0.2">
      <c r="A28" s="221" t="s">
        <v>2047</v>
      </c>
      <c r="B28" s="222" t="s">
        <v>2039</v>
      </c>
      <c r="C28" s="221" t="s">
        <v>311</v>
      </c>
      <c r="D28" s="37">
        <v>20</v>
      </c>
      <c r="E28" s="222" t="s">
        <v>1202</v>
      </c>
      <c r="F28" s="37">
        <v>2</v>
      </c>
      <c r="G28" s="37">
        <v>6</v>
      </c>
      <c r="H28" s="37">
        <v>4</v>
      </c>
      <c r="I28" s="37">
        <v>11</v>
      </c>
      <c r="K28" s="37">
        <f t="shared" ref="K28:K59" si="2">SUM(F28:J28)</f>
        <v>23</v>
      </c>
      <c r="L28"/>
      <c r="M28"/>
      <c r="N28"/>
      <c r="O28"/>
      <c r="P28"/>
      <c r="Q28"/>
      <c r="R28"/>
    </row>
    <row r="29" spans="1:18" x14ac:dyDescent="0.2">
      <c r="B29" s="222" t="s">
        <v>2038</v>
      </c>
      <c r="C29" s="221" t="s">
        <v>1211</v>
      </c>
      <c r="D29" s="37">
        <v>2</v>
      </c>
      <c r="E29" s="222" t="s">
        <v>1202</v>
      </c>
      <c r="F29" s="37">
        <v>4</v>
      </c>
      <c r="G29" s="37">
        <v>10</v>
      </c>
      <c r="H29" s="37">
        <v>11</v>
      </c>
      <c r="I29" s="37">
        <v>7</v>
      </c>
      <c r="K29" s="37">
        <f t="shared" si="2"/>
        <v>32</v>
      </c>
      <c r="L29"/>
      <c r="M29"/>
      <c r="N29"/>
      <c r="O29"/>
      <c r="P29"/>
      <c r="Q29"/>
      <c r="R29"/>
    </row>
    <row r="30" spans="1:18" x14ac:dyDescent="0.2">
      <c r="B30" s="222"/>
      <c r="C30" s="221" t="s">
        <v>201</v>
      </c>
      <c r="D30" s="37">
        <v>7</v>
      </c>
      <c r="E30" s="222" t="s">
        <v>1202</v>
      </c>
      <c r="F30" s="37">
        <v>8</v>
      </c>
      <c r="G30" s="37">
        <v>2</v>
      </c>
      <c r="H30" s="37">
        <v>2</v>
      </c>
      <c r="I30" s="37">
        <v>20</v>
      </c>
      <c r="K30" s="37">
        <f t="shared" si="2"/>
        <v>32</v>
      </c>
      <c r="L30"/>
      <c r="M30"/>
      <c r="N30"/>
      <c r="O30"/>
      <c r="P30"/>
      <c r="Q30"/>
      <c r="R30"/>
    </row>
    <row r="31" spans="1:18" x14ac:dyDescent="0.2">
      <c r="B31" s="222"/>
      <c r="C31" s="221" t="s">
        <v>311</v>
      </c>
      <c r="D31" s="37">
        <v>29</v>
      </c>
      <c r="E31" s="222" t="s">
        <v>1202</v>
      </c>
      <c r="F31" s="37">
        <v>7</v>
      </c>
      <c r="G31" s="37">
        <v>1</v>
      </c>
      <c r="H31" s="37">
        <v>2</v>
      </c>
      <c r="I31" s="37">
        <v>22</v>
      </c>
      <c r="K31" s="37">
        <f t="shared" si="2"/>
        <v>32</v>
      </c>
      <c r="L31"/>
      <c r="M31"/>
      <c r="N31"/>
      <c r="O31"/>
      <c r="P31"/>
      <c r="Q31"/>
      <c r="R31"/>
    </row>
    <row r="32" spans="1:18" x14ac:dyDescent="0.2">
      <c r="B32" s="222" t="s">
        <v>650</v>
      </c>
      <c r="C32" s="221" t="s">
        <v>161</v>
      </c>
      <c r="D32" s="37">
        <v>9</v>
      </c>
      <c r="E32" s="222" t="s">
        <v>1202</v>
      </c>
      <c r="F32" s="37">
        <v>13</v>
      </c>
      <c r="G32" s="37">
        <v>3</v>
      </c>
      <c r="H32" s="37">
        <v>4</v>
      </c>
      <c r="I32" s="37">
        <v>13</v>
      </c>
      <c r="K32" s="37">
        <f t="shared" si="2"/>
        <v>33</v>
      </c>
      <c r="L32"/>
      <c r="M32"/>
      <c r="N32"/>
      <c r="O32"/>
      <c r="P32"/>
      <c r="Q32"/>
      <c r="R32"/>
    </row>
    <row r="33" spans="1:18" x14ac:dyDescent="0.2">
      <c r="B33" s="222" t="s">
        <v>544</v>
      </c>
      <c r="C33" s="221" t="s">
        <v>237</v>
      </c>
      <c r="D33" s="37">
        <v>13</v>
      </c>
      <c r="E33" s="222" t="s">
        <v>1202</v>
      </c>
      <c r="F33" s="37">
        <v>16</v>
      </c>
      <c r="G33" s="37">
        <v>18</v>
      </c>
      <c r="H33" s="37">
        <v>1</v>
      </c>
      <c r="I33" s="37">
        <v>2</v>
      </c>
      <c r="K33" s="37">
        <f t="shared" si="2"/>
        <v>37</v>
      </c>
      <c r="L33"/>
      <c r="M33"/>
      <c r="N33"/>
      <c r="O33"/>
      <c r="P33"/>
      <c r="Q33"/>
      <c r="R33"/>
    </row>
    <row r="34" spans="1:18" x14ac:dyDescent="0.2">
      <c r="A34"/>
      <c r="B34" s="222" t="s">
        <v>668</v>
      </c>
      <c r="C34" s="221" t="s">
        <v>274</v>
      </c>
      <c r="D34" s="37">
        <v>30</v>
      </c>
      <c r="E34" s="222" t="s">
        <v>1202</v>
      </c>
      <c r="F34" s="37">
        <v>6</v>
      </c>
      <c r="G34" s="37">
        <v>13</v>
      </c>
      <c r="H34" s="37">
        <v>6</v>
      </c>
      <c r="I34" s="37">
        <v>14</v>
      </c>
      <c r="K34" s="37">
        <f t="shared" si="2"/>
        <v>39</v>
      </c>
      <c r="L34"/>
      <c r="M34"/>
      <c r="N34"/>
      <c r="O34"/>
      <c r="P34"/>
      <c r="Q34"/>
      <c r="R34"/>
    </row>
    <row r="35" spans="1:18" x14ac:dyDescent="0.2">
      <c r="A35"/>
      <c r="B35" s="222" t="s">
        <v>621</v>
      </c>
      <c r="C35" s="221" t="s">
        <v>1243</v>
      </c>
      <c r="D35" s="37">
        <v>34</v>
      </c>
      <c r="E35" s="222" t="s">
        <v>1202</v>
      </c>
      <c r="F35" s="37">
        <v>4</v>
      </c>
      <c r="G35" s="37">
        <v>13</v>
      </c>
      <c r="H35" s="37">
        <v>7</v>
      </c>
      <c r="I35" s="37">
        <v>16</v>
      </c>
      <c r="K35" s="37">
        <f t="shared" si="2"/>
        <v>40</v>
      </c>
      <c r="L35"/>
      <c r="M35"/>
      <c r="N35"/>
      <c r="O35"/>
      <c r="P35"/>
      <c r="Q35"/>
      <c r="R35"/>
    </row>
    <row r="36" spans="1:18" x14ac:dyDescent="0.2">
      <c r="A36"/>
      <c r="B36" s="222" t="s">
        <v>557</v>
      </c>
      <c r="C36" s="221" t="s">
        <v>1042</v>
      </c>
      <c r="D36" s="37">
        <v>6</v>
      </c>
      <c r="E36" s="222" t="s">
        <v>1202</v>
      </c>
      <c r="F36" s="37">
        <v>14</v>
      </c>
      <c r="G36" s="37">
        <v>17</v>
      </c>
      <c r="H36" s="37">
        <v>8</v>
      </c>
      <c r="I36" s="37">
        <v>2</v>
      </c>
      <c r="K36" s="37">
        <f t="shared" si="2"/>
        <v>41</v>
      </c>
      <c r="L36"/>
      <c r="M36"/>
      <c r="N36"/>
      <c r="O36"/>
      <c r="P36"/>
      <c r="Q36"/>
      <c r="R36"/>
    </row>
    <row r="37" spans="1:18" x14ac:dyDescent="0.2">
      <c r="A37"/>
      <c r="B37" s="222"/>
      <c r="C37" s="221" t="s">
        <v>311</v>
      </c>
      <c r="D37" s="37">
        <v>28</v>
      </c>
      <c r="E37" s="222" t="s">
        <v>1202</v>
      </c>
      <c r="F37" s="37">
        <v>4</v>
      </c>
      <c r="G37" s="37">
        <v>1</v>
      </c>
      <c r="H37" s="37">
        <v>6</v>
      </c>
      <c r="I37" s="37">
        <v>30</v>
      </c>
      <c r="K37" s="37">
        <f t="shared" si="2"/>
        <v>41</v>
      </c>
      <c r="L37"/>
      <c r="M37"/>
      <c r="N37"/>
      <c r="O37"/>
      <c r="P37"/>
      <c r="Q37"/>
      <c r="R37"/>
    </row>
    <row r="38" spans="1:18" x14ac:dyDescent="0.2">
      <c r="A38"/>
      <c r="B38" s="222" t="s">
        <v>520</v>
      </c>
      <c r="C38" s="221" t="s">
        <v>203</v>
      </c>
      <c r="D38" s="37">
        <v>8</v>
      </c>
      <c r="E38" s="222" t="s">
        <v>1886</v>
      </c>
      <c r="F38" s="37">
        <v>8</v>
      </c>
      <c r="G38" s="37">
        <v>18</v>
      </c>
      <c r="H38" s="37">
        <v>13</v>
      </c>
      <c r="I38" s="37">
        <v>4</v>
      </c>
      <c r="K38" s="37">
        <f t="shared" si="2"/>
        <v>43</v>
      </c>
      <c r="L38"/>
      <c r="M38"/>
      <c r="N38"/>
      <c r="O38"/>
      <c r="P38"/>
      <c r="Q38"/>
      <c r="R38"/>
    </row>
    <row r="39" spans="1:18" x14ac:dyDescent="0.2">
      <c r="A39"/>
      <c r="B39" s="222" t="s">
        <v>619</v>
      </c>
      <c r="C39" s="221" t="s">
        <v>1042</v>
      </c>
      <c r="D39" s="37">
        <v>11</v>
      </c>
      <c r="E39" s="222" t="s">
        <v>1202</v>
      </c>
      <c r="F39" s="37">
        <v>18</v>
      </c>
      <c r="G39" s="37">
        <v>2</v>
      </c>
      <c r="H39" s="37">
        <v>5</v>
      </c>
      <c r="I39" s="37">
        <v>22</v>
      </c>
      <c r="K39" s="37">
        <f t="shared" si="2"/>
        <v>47</v>
      </c>
      <c r="L39"/>
      <c r="M39"/>
      <c r="N39"/>
      <c r="O39"/>
      <c r="P39"/>
      <c r="Q39"/>
      <c r="R39"/>
    </row>
    <row r="40" spans="1:18" x14ac:dyDescent="0.2">
      <c r="A40"/>
      <c r="B40" s="222" t="s">
        <v>516</v>
      </c>
      <c r="C40" s="221" t="s">
        <v>161</v>
      </c>
      <c r="D40" s="37">
        <v>3</v>
      </c>
      <c r="E40" s="222" t="s">
        <v>1202</v>
      </c>
      <c r="F40" s="37">
        <v>29</v>
      </c>
      <c r="G40" s="37">
        <v>5</v>
      </c>
      <c r="H40" s="37">
        <v>9</v>
      </c>
      <c r="I40" s="37">
        <v>9</v>
      </c>
      <c r="K40" s="37">
        <f t="shared" si="2"/>
        <v>52</v>
      </c>
      <c r="L40"/>
      <c r="M40"/>
      <c r="N40"/>
      <c r="O40"/>
      <c r="P40"/>
      <c r="Q40"/>
      <c r="R40"/>
    </row>
    <row r="41" spans="1:18" x14ac:dyDescent="0.2">
      <c r="A41"/>
      <c r="B41" s="222" t="s">
        <v>513</v>
      </c>
      <c r="C41" s="221" t="s">
        <v>1056</v>
      </c>
      <c r="D41" s="37">
        <v>6</v>
      </c>
      <c r="E41" s="222" t="s">
        <v>1202</v>
      </c>
      <c r="F41" s="37">
        <v>5</v>
      </c>
      <c r="G41" s="37">
        <v>15</v>
      </c>
      <c r="H41" s="37">
        <v>29</v>
      </c>
      <c r="I41" s="37">
        <v>6</v>
      </c>
      <c r="K41" s="37">
        <f t="shared" si="2"/>
        <v>55</v>
      </c>
      <c r="L41"/>
      <c r="M41"/>
      <c r="N41"/>
      <c r="O41"/>
      <c r="P41"/>
      <c r="Q41"/>
      <c r="R41"/>
    </row>
    <row r="42" spans="1:18" x14ac:dyDescent="0.2">
      <c r="A42"/>
      <c r="B42" s="222" t="s">
        <v>575</v>
      </c>
      <c r="C42" s="221" t="s">
        <v>275</v>
      </c>
      <c r="D42" s="37">
        <v>22</v>
      </c>
      <c r="E42" s="222" t="s">
        <v>1202</v>
      </c>
      <c r="F42" s="37">
        <v>18</v>
      </c>
      <c r="G42" s="37">
        <v>4</v>
      </c>
      <c r="H42" s="37">
        <v>8</v>
      </c>
      <c r="I42" s="37">
        <v>26</v>
      </c>
      <c r="K42" s="37">
        <f t="shared" si="2"/>
        <v>56</v>
      </c>
      <c r="L42"/>
      <c r="M42"/>
      <c r="N42"/>
      <c r="O42"/>
      <c r="P42"/>
      <c r="Q42"/>
      <c r="R42"/>
    </row>
    <row r="43" spans="1:18" x14ac:dyDescent="0.2">
      <c r="A43"/>
      <c r="B43" s="222" t="s">
        <v>537</v>
      </c>
      <c r="C43" s="221" t="s">
        <v>163</v>
      </c>
      <c r="D43" s="37">
        <v>12</v>
      </c>
      <c r="E43" s="222" t="s">
        <v>1886</v>
      </c>
      <c r="F43" s="37">
        <v>9</v>
      </c>
      <c r="G43" s="37">
        <v>13</v>
      </c>
      <c r="H43" s="37">
        <v>1</v>
      </c>
      <c r="I43" s="37">
        <v>34</v>
      </c>
      <c r="K43" s="37">
        <f t="shared" si="2"/>
        <v>57</v>
      </c>
      <c r="L43"/>
      <c r="M43"/>
      <c r="N43"/>
      <c r="O43"/>
      <c r="P43"/>
      <c r="Q43"/>
      <c r="R43"/>
    </row>
    <row r="44" spans="1:18" x14ac:dyDescent="0.2">
      <c r="A44"/>
      <c r="B44" s="222"/>
      <c r="C44" s="221" t="s">
        <v>161</v>
      </c>
      <c r="D44" s="37">
        <v>26</v>
      </c>
      <c r="E44" s="222" t="s">
        <v>1202</v>
      </c>
      <c r="F44" s="37">
        <v>17</v>
      </c>
      <c r="G44" s="37">
        <v>7</v>
      </c>
      <c r="H44" s="37">
        <v>12</v>
      </c>
      <c r="I44" s="37">
        <v>21</v>
      </c>
      <c r="K44" s="37">
        <f t="shared" si="2"/>
        <v>57</v>
      </c>
      <c r="L44"/>
      <c r="M44"/>
      <c r="N44"/>
      <c r="O44"/>
      <c r="P44"/>
      <c r="Q44"/>
      <c r="R44"/>
    </row>
    <row r="45" spans="1:18" x14ac:dyDescent="0.2">
      <c r="A45"/>
      <c r="B45" s="222" t="s">
        <v>2037</v>
      </c>
      <c r="C45" s="221" t="s">
        <v>1200</v>
      </c>
      <c r="D45" s="37">
        <v>1</v>
      </c>
      <c r="E45" s="222" t="s">
        <v>1202</v>
      </c>
      <c r="F45" s="37">
        <v>4</v>
      </c>
      <c r="G45" s="37">
        <v>8</v>
      </c>
      <c r="H45" s="37">
        <v>37</v>
      </c>
      <c r="I45" s="37">
        <v>10</v>
      </c>
      <c r="K45" s="37">
        <f t="shared" si="2"/>
        <v>59</v>
      </c>
      <c r="L45"/>
      <c r="M45"/>
      <c r="N45"/>
      <c r="O45"/>
      <c r="P45"/>
      <c r="Q45"/>
      <c r="R45"/>
    </row>
    <row r="46" spans="1:18" x14ac:dyDescent="0.2">
      <c r="A46"/>
      <c r="B46" s="222"/>
      <c r="C46" s="221" t="s">
        <v>162</v>
      </c>
      <c r="D46" s="37">
        <v>2</v>
      </c>
      <c r="E46" s="222" t="s">
        <v>1886</v>
      </c>
      <c r="F46" s="37">
        <v>12</v>
      </c>
      <c r="G46" s="37">
        <v>19</v>
      </c>
      <c r="H46" s="37">
        <v>15</v>
      </c>
      <c r="I46" s="37">
        <v>13</v>
      </c>
      <c r="K46" s="37">
        <f t="shared" si="2"/>
        <v>59</v>
      </c>
      <c r="L46"/>
      <c r="M46"/>
      <c r="N46"/>
      <c r="O46"/>
      <c r="P46"/>
      <c r="Q46"/>
      <c r="R46"/>
    </row>
    <row r="47" spans="1:18" x14ac:dyDescent="0.2">
      <c r="A47"/>
      <c r="B47" s="222"/>
      <c r="C47" s="221" t="s">
        <v>202</v>
      </c>
      <c r="D47" s="37">
        <v>13</v>
      </c>
      <c r="E47" s="222" t="s">
        <v>1202</v>
      </c>
      <c r="F47" s="37">
        <v>40</v>
      </c>
      <c r="G47" s="37">
        <v>5</v>
      </c>
      <c r="H47" s="37">
        <v>9</v>
      </c>
      <c r="I47" s="37">
        <v>5</v>
      </c>
      <c r="K47" s="37">
        <f t="shared" si="2"/>
        <v>59</v>
      </c>
      <c r="L47"/>
      <c r="M47"/>
      <c r="N47"/>
      <c r="O47"/>
      <c r="P47"/>
      <c r="Q47"/>
      <c r="R47"/>
    </row>
    <row r="48" spans="1:18" x14ac:dyDescent="0.2">
      <c r="A48"/>
      <c r="B48" s="222" t="s">
        <v>2035</v>
      </c>
      <c r="C48" s="221" t="s">
        <v>202</v>
      </c>
      <c r="D48" s="37">
        <v>12</v>
      </c>
      <c r="E48" s="222" t="s">
        <v>1886</v>
      </c>
      <c r="F48" s="37">
        <v>11</v>
      </c>
      <c r="G48" s="37">
        <v>38</v>
      </c>
      <c r="H48" s="37">
        <v>10</v>
      </c>
      <c r="I48" s="37">
        <v>9</v>
      </c>
      <c r="K48" s="37">
        <f t="shared" si="2"/>
        <v>68</v>
      </c>
      <c r="L48"/>
      <c r="M48"/>
      <c r="N48"/>
      <c r="O48"/>
      <c r="P48"/>
      <c r="Q48"/>
      <c r="R48"/>
    </row>
    <row r="49" spans="1:18" x14ac:dyDescent="0.2">
      <c r="A49"/>
      <c r="B49" s="222"/>
      <c r="C49" s="221" t="s">
        <v>161</v>
      </c>
      <c r="D49" s="37">
        <v>18</v>
      </c>
      <c r="E49" s="222" t="s">
        <v>1886</v>
      </c>
      <c r="F49" s="37">
        <v>1</v>
      </c>
      <c r="G49" s="37">
        <v>16</v>
      </c>
      <c r="H49" s="37">
        <v>27</v>
      </c>
      <c r="I49" s="37">
        <v>24</v>
      </c>
      <c r="K49" s="37">
        <f t="shared" si="2"/>
        <v>68</v>
      </c>
      <c r="L49"/>
      <c r="M49"/>
      <c r="N49"/>
      <c r="O49"/>
      <c r="P49"/>
      <c r="Q49"/>
      <c r="R49"/>
    </row>
    <row r="50" spans="1:18" x14ac:dyDescent="0.2">
      <c r="B50" s="222"/>
      <c r="C50" s="221" t="s">
        <v>203</v>
      </c>
      <c r="D50" s="37">
        <v>34</v>
      </c>
      <c r="E50" s="222" t="s">
        <v>1202</v>
      </c>
      <c r="F50" s="37">
        <v>3</v>
      </c>
      <c r="G50" s="37">
        <v>12</v>
      </c>
      <c r="H50" s="37">
        <v>15</v>
      </c>
      <c r="I50" s="37">
        <v>38</v>
      </c>
      <c r="K50" s="37">
        <f t="shared" si="2"/>
        <v>68</v>
      </c>
      <c r="L50"/>
      <c r="M50"/>
      <c r="N50"/>
      <c r="O50"/>
      <c r="P50"/>
      <c r="Q50"/>
      <c r="R50"/>
    </row>
    <row r="51" spans="1:18" x14ac:dyDescent="0.2">
      <c r="B51" s="222" t="s">
        <v>2046</v>
      </c>
      <c r="C51" s="221" t="s">
        <v>273</v>
      </c>
      <c r="D51" s="37">
        <v>17</v>
      </c>
      <c r="E51" s="222" t="s">
        <v>1202</v>
      </c>
      <c r="F51" s="37">
        <v>22</v>
      </c>
      <c r="G51" s="37">
        <v>33</v>
      </c>
      <c r="H51" s="37">
        <v>14</v>
      </c>
      <c r="I51" s="37">
        <v>2</v>
      </c>
      <c r="K51" s="37">
        <f t="shared" si="2"/>
        <v>71</v>
      </c>
      <c r="L51"/>
      <c r="M51"/>
      <c r="N51"/>
      <c r="O51"/>
      <c r="P51"/>
      <c r="Q51"/>
      <c r="R51"/>
    </row>
    <row r="52" spans="1:18" x14ac:dyDescent="0.2">
      <c r="B52" s="222" t="s">
        <v>2034</v>
      </c>
      <c r="C52" s="221" t="s">
        <v>164</v>
      </c>
      <c r="D52" s="37">
        <v>16</v>
      </c>
      <c r="E52" s="222" t="s">
        <v>1202</v>
      </c>
      <c r="F52" s="37">
        <v>34</v>
      </c>
      <c r="G52" s="37">
        <v>20</v>
      </c>
      <c r="H52" s="37">
        <v>18</v>
      </c>
      <c r="I52" s="37">
        <v>1</v>
      </c>
      <c r="K52" s="37">
        <f t="shared" si="2"/>
        <v>73</v>
      </c>
      <c r="L52"/>
      <c r="M52"/>
      <c r="N52"/>
      <c r="O52"/>
      <c r="P52"/>
      <c r="Q52"/>
      <c r="R52"/>
    </row>
    <row r="53" spans="1:18" x14ac:dyDescent="0.2">
      <c r="B53" s="222" t="s">
        <v>2033</v>
      </c>
      <c r="C53" s="221" t="s">
        <v>1053</v>
      </c>
      <c r="D53" s="37">
        <v>11</v>
      </c>
      <c r="E53" s="222" t="s">
        <v>1202</v>
      </c>
      <c r="F53" s="37">
        <v>20</v>
      </c>
      <c r="G53" s="37">
        <v>17</v>
      </c>
      <c r="H53" s="37">
        <v>26</v>
      </c>
      <c r="I53" s="37">
        <v>11</v>
      </c>
      <c r="K53" s="37">
        <f t="shared" si="2"/>
        <v>74</v>
      </c>
      <c r="L53"/>
      <c r="M53"/>
      <c r="N53"/>
      <c r="O53"/>
      <c r="P53"/>
      <c r="Q53"/>
      <c r="R53"/>
    </row>
    <row r="54" spans="1:18" x14ac:dyDescent="0.2">
      <c r="B54" s="222"/>
      <c r="C54" s="221" t="s">
        <v>1063</v>
      </c>
      <c r="D54" s="37">
        <v>32</v>
      </c>
      <c r="E54" s="222" t="s">
        <v>1886</v>
      </c>
      <c r="F54" s="37">
        <v>9</v>
      </c>
      <c r="G54" s="37">
        <v>2</v>
      </c>
      <c r="H54" s="37">
        <v>36</v>
      </c>
      <c r="I54" s="37">
        <v>27</v>
      </c>
      <c r="K54" s="37">
        <f t="shared" si="2"/>
        <v>74</v>
      </c>
      <c r="L54"/>
      <c r="M54"/>
      <c r="N54"/>
      <c r="O54"/>
      <c r="P54"/>
      <c r="Q54"/>
      <c r="R54"/>
    </row>
    <row r="55" spans="1:18" x14ac:dyDescent="0.2">
      <c r="B55" s="222" t="s">
        <v>2031</v>
      </c>
      <c r="C55" s="221" t="s">
        <v>275</v>
      </c>
      <c r="D55" s="37">
        <v>17</v>
      </c>
      <c r="E55" s="222" t="s">
        <v>1202</v>
      </c>
      <c r="F55" s="37">
        <v>40</v>
      </c>
      <c r="G55" s="37">
        <v>2</v>
      </c>
      <c r="H55" s="37">
        <v>33</v>
      </c>
      <c r="I55" s="37">
        <v>4</v>
      </c>
      <c r="K55" s="37">
        <f t="shared" si="2"/>
        <v>79</v>
      </c>
      <c r="L55"/>
      <c r="M55"/>
      <c r="N55"/>
      <c r="O55"/>
      <c r="P55"/>
      <c r="Q55"/>
      <c r="R55"/>
    </row>
    <row r="56" spans="1:18" x14ac:dyDescent="0.2">
      <c r="B56" s="222" t="s">
        <v>676</v>
      </c>
      <c r="C56" s="221" t="s">
        <v>237</v>
      </c>
      <c r="D56" s="37">
        <v>22</v>
      </c>
      <c r="E56" s="222" t="s">
        <v>1202</v>
      </c>
      <c r="F56" s="37">
        <v>54</v>
      </c>
      <c r="G56" s="37">
        <v>1</v>
      </c>
      <c r="H56" s="37">
        <v>34</v>
      </c>
      <c r="I56" s="37">
        <v>8</v>
      </c>
      <c r="K56" s="37">
        <f t="shared" si="2"/>
        <v>97</v>
      </c>
      <c r="L56"/>
      <c r="M56"/>
      <c r="N56"/>
      <c r="O56"/>
      <c r="P56"/>
      <c r="Q56"/>
      <c r="R56"/>
    </row>
    <row r="57" spans="1:18" x14ac:dyDescent="0.2">
      <c r="B57" s="222" t="s">
        <v>2030</v>
      </c>
      <c r="C57" s="221" t="s">
        <v>161</v>
      </c>
      <c r="D57" s="37">
        <v>25</v>
      </c>
      <c r="E57" s="222" t="s">
        <v>1202</v>
      </c>
      <c r="F57" s="37">
        <v>43</v>
      </c>
      <c r="G57" s="37">
        <v>18</v>
      </c>
      <c r="H57" s="37">
        <v>32</v>
      </c>
      <c r="I57" s="37">
        <v>9</v>
      </c>
      <c r="K57" s="37">
        <f t="shared" si="2"/>
        <v>102</v>
      </c>
      <c r="L57"/>
      <c r="M57"/>
      <c r="N57"/>
      <c r="O57"/>
      <c r="P57"/>
      <c r="Q57"/>
      <c r="R57"/>
    </row>
    <row r="58" spans="1:18" x14ac:dyDescent="0.2">
      <c r="B58" s="222" t="s">
        <v>2029</v>
      </c>
      <c r="C58" s="221" t="s">
        <v>275</v>
      </c>
      <c r="D58" s="37">
        <v>27</v>
      </c>
      <c r="E58" s="222" t="s">
        <v>1917</v>
      </c>
      <c r="F58" s="37">
        <v>24</v>
      </c>
      <c r="G58" s="37">
        <v>20</v>
      </c>
      <c r="H58" s="37">
        <v>31</v>
      </c>
      <c r="I58" s="37">
        <v>38</v>
      </c>
      <c r="K58" s="37">
        <f t="shared" si="2"/>
        <v>113</v>
      </c>
      <c r="L58"/>
      <c r="M58"/>
      <c r="N58"/>
      <c r="O58"/>
      <c r="P58"/>
      <c r="Q58"/>
      <c r="R58"/>
    </row>
    <row r="59" spans="1:18" x14ac:dyDescent="0.2">
      <c r="B59" s="222" t="s">
        <v>2028</v>
      </c>
      <c r="C59" s="221" t="s">
        <v>237</v>
      </c>
      <c r="D59" s="37">
        <v>21</v>
      </c>
      <c r="E59" s="222" t="s">
        <v>1202</v>
      </c>
      <c r="F59" s="37">
        <v>23</v>
      </c>
      <c r="G59" s="37">
        <v>15</v>
      </c>
      <c r="H59" s="37">
        <v>49</v>
      </c>
      <c r="I59" s="37">
        <v>28</v>
      </c>
      <c r="K59" s="37">
        <f t="shared" si="2"/>
        <v>115</v>
      </c>
      <c r="L59"/>
      <c r="M59"/>
      <c r="N59"/>
      <c r="O59"/>
      <c r="P59"/>
      <c r="Q59"/>
      <c r="R59"/>
    </row>
    <row r="60" spans="1:18" x14ac:dyDescent="0.2">
      <c r="A60" s="423"/>
      <c r="B60" s="421"/>
      <c r="C60" s="422"/>
      <c r="D60" s="129"/>
      <c r="E60" s="421"/>
      <c r="F60" s="129"/>
      <c r="G60" s="129"/>
      <c r="H60" s="129"/>
      <c r="I60" s="129"/>
      <c r="J60" s="129"/>
      <c r="K60" s="129"/>
      <c r="L60"/>
      <c r="M60"/>
      <c r="N60"/>
      <c r="O60"/>
      <c r="P60"/>
      <c r="Q60"/>
      <c r="R60"/>
    </row>
    <row r="61" spans="1:18" ht="13.5" thickBot="1" x14ac:dyDescent="0.25">
      <c r="C61" s="420" t="s">
        <v>353</v>
      </c>
      <c r="D61" s="418" t="s">
        <v>354</v>
      </c>
      <c r="E61" s="419" t="s">
        <v>119</v>
      </c>
      <c r="F61" s="418" t="s">
        <v>2045</v>
      </c>
      <c r="G61" s="418" t="s">
        <v>2044</v>
      </c>
      <c r="H61" s="418" t="s">
        <v>2043</v>
      </c>
      <c r="I61" s="418" t="s">
        <v>2042</v>
      </c>
      <c r="J61" s="418" t="s">
        <v>2041</v>
      </c>
      <c r="K61" s="418" t="s">
        <v>724</v>
      </c>
      <c r="L61"/>
      <c r="M61"/>
      <c r="N61"/>
      <c r="O61"/>
      <c r="P61"/>
      <c r="Q61"/>
      <c r="R61"/>
    </row>
    <row r="62" spans="1:18" x14ac:dyDescent="0.2">
      <c r="A62" s="221" t="s">
        <v>2040</v>
      </c>
      <c r="B62" s="222" t="s">
        <v>2039</v>
      </c>
      <c r="C62" s="221" t="s">
        <v>273</v>
      </c>
      <c r="D62" s="37">
        <v>3</v>
      </c>
      <c r="E62" s="222" t="s">
        <v>799</v>
      </c>
      <c r="F62" s="37">
        <v>5</v>
      </c>
      <c r="G62" s="37">
        <v>2</v>
      </c>
      <c r="H62" s="37">
        <v>4</v>
      </c>
      <c r="I62" s="37">
        <v>7</v>
      </c>
      <c r="J62" s="37">
        <v>15</v>
      </c>
      <c r="K62" s="37">
        <f t="shared" ref="K62:K93" si="3">SUM(F62:J62)</f>
        <v>33</v>
      </c>
      <c r="L62"/>
      <c r="M62"/>
      <c r="N62"/>
      <c r="O62"/>
      <c r="P62"/>
      <c r="Q62"/>
      <c r="R62"/>
    </row>
    <row r="63" spans="1:18" x14ac:dyDescent="0.2">
      <c r="B63" s="222" t="s">
        <v>2038</v>
      </c>
      <c r="C63" s="221" t="s">
        <v>236</v>
      </c>
      <c r="D63" s="37">
        <v>30</v>
      </c>
      <c r="E63" s="222" t="s">
        <v>799</v>
      </c>
      <c r="F63" s="37">
        <v>3</v>
      </c>
      <c r="G63" s="37">
        <v>3</v>
      </c>
      <c r="H63" s="37">
        <v>1</v>
      </c>
      <c r="I63" s="37">
        <v>8</v>
      </c>
      <c r="J63" s="37">
        <v>30</v>
      </c>
      <c r="K63" s="37">
        <f t="shared" si="3"/>
        <v>45</v>
      </c>
      <c r="L63"/>
      <c r="M63"/>
      <c r="N63"/>
      <c r="O63"/>
      <c r="P63"/>
      <c r="Q63"/>
      <c r="R63"/>
    </row>
    <row r="64" spans="1:18" x14ac:dyDescent="0.2">
      <c r="B64" s="222" t="s">
        <v>693</v>
      </c>
      <c r="C64" s="221" t="s">
        <v>1198</v>
      </c>
      <c r="D64" s="37">
        <v>1</v>
      </c>
      <c r="E64" s="222" t="s">
        <v>799</v>
      </c>
      <c r="F64" s="37">
        <v>3</v>
      </c>
      <c r="G64" s="37">
        <v>12</v>
      </c>
      <c r="H64" s="37">
        <v>5</v>
      </c>
      <c r="I64" s="37">
        <v>9</v>
      </c>
      <c r="J64" s="37">
        <v>17</v>
      </c>
      <c r="K64" s="37">
        <f t="shared" si="3"/>
        <v>46</v>
      </c>
      <c r="L64"/>
      <c r="M64"/>
      <c r="N64"/>
      <c r="O64"/>
      <c r="P64"/>
      <c r="Q64"/>
      <c r="R64"/>
    </row>
    <row r="65" spans="1:18" x14ac:dyDescent="0.2">
      <c r="B65" s="222" t="s">
        <v>532</v>
      </c>
      <c r="C65" s="221" t="s">
        <v>165</v>
      </c>
      <c r="D65" s="37">
        <v>10</v>
      </c>
      <c r="E65" s="222" t="s">
        <v>710</v>
      </c>
      <c r="F65" s="37">
        <v>14</v>
      </c>
      <c r="G65" s="37">
        <v>3</v>
      </c>
      <c r="H65" s="37">
        <v>6</v>
      </c>
      <c r="I65" s="37">
        <v>10</v>
      </c>
      <c r="J65" s="37">
        <v>16</v>
      </c>
      <c r="K65" s="37">
        <f t="shared" si="3"/>
        <v>49</v>
      </c>
      <c r="L65"/>
      <c r="M65"/>
      <c r="N65"/>
      <c r="O65"/>
      <c r="P65"/>
      <c r="Q65"/>
      <c r="R65"/>
    </row>
    <row r="66" spans="1:18" x14ac:dyDescent="0.2">
      <c r="B66" s="222"/>
      <c r="C66" s="221" t="s">
        <v>161</v>
      </c>
      <c r="D66" s="37">
        <v>17</v>
      </c>
      <c r="E66" s="222" t="s">
        <v>799</v>
      </c>
      <c r="F66" s="37">
        <v>6</v>
      </c>
      <c r="G66" s="37">
        <v>4</v>
      </c>
      <c r="H66" s="37">
        <v>25</v>
      </c>
      <c r="I66" s="37">
        <v>3</v>
      </c>
      <c r="J66" s="37">
        <v>11</v>
      </c>
      <c r="K66" s="37">
        <f t="shared" si="3"/>
        <v>49</v>
      </c>
      <c r="L66"/>
      <c r="M66"/>
      <c r="N66"/>
      <c r="O66"/>
      <c r="P66"/>
      <c r="Q66"/>
      <c r="R66"/>
    </row>
    <row r="67" spans="1:18" x14ac:dyDescent="0.2">
      <c r="B67" s="222" t="s">
        <v>544</v>
      </c>
      <c r="C67" s="221" t="s">
        <v>275</v>
      </c>
      <c r="D67" s="37">
        <v>23</v>
      </c>
      <c r="E67" s="222" t="s">
        <v>799</v>
      </c>
      <c r="F67" s="37">
        <v>10</v>
      </c>
      <c r="G67" s="37">
        <v>16</v>
      </c>
      <c r="H67" s="37">
        <v>8</v>
      </c>
      <c r="I67" s="37">
        <v>14</v>
      </c>
      <c r="J67" s="37">
        <v>2</v>
      </c>
      <c r="K67" s="37">
        <f t="shared" si="3"/>
        <v>50</v>
      </c>
      <c r="L67"/>
      <c r="M67"/>
      <c r="N67"/>
      <c r="O67"/>
      <c r="P67"/>
      <c r="Q67"/>
      <c r="R67"/>
    </row>
    <row r="68" spans="1:18" x14ac:dyDescent="0.2">
      <c r="B68" s="222" t="s">
        <v>668</v>
      </c>
      <c r="C68" s="221" t="s">
        <v>236</v>
      </c>
      <c r="D68" s="37">
        <v>11</v>
      </c>
      <c r="E68" s="222" t="s">
        <v>799</v>
      </c>
      <c r="F68" s="37">
        <v>6</v>
      </c>
      <c r="G68" s="37">
        <v>18</v>
      </c>
      <c r="H68" s="37">
        <v>7</v>
      </c>
      <c r="I68" s="37">
        <v>15</v>
      </c>
      <c r="J68" s="37">
        <v>5</v>
      </c>
      <c r="K68" s="37">
        <f t="shared" si="3"/>
        <v>51</v>
      </c>
      <c r="L68"/>
      <c r="M68"/>
      <c r="N68"/>
      <c r="O68"/>
      <c r="P68"/>
      <c r="Q68"/>
      <c r="R68"/>
    </row>
    <row r="69" spans="1:18" x14ac:dyDescent="0.2">
      <c r="A69"/>
      <c r="B69" s="222"/>
      <c r="C69" s="221" t="s">
        <v>273</v>
      </c>
      <c r="D69" s="37">
        <v>18</v>
      </c>
      <c r="E69" s="222" t="s">
        <v>1903</v>
      </c>
      <c r="F69" s="37">
        <v>19</v>
      </c>
      <c r="G69" s="37">
        <v>11</v>
      </c>
      <c r="H69" s="37">
        <v>5</v>
      </c>
      <c r="I69" s="37">
        <v>1</v>
      </c>
      <c r="J69" s="37">
        <v>15</v>
      </c>
      <c r="K69" s="37">
        <f t="shared" si="3"/>
        <v>51</v>
      </c>
      <c r="L69"/>
      <c r="M69"/>
      <c r="N69"/>
      <c r="O69"/>
      <c r="P69"/>
      <c r="Q69"/>
      <c r="R69"/>
    </row>
    <row r="70" spans="1:18" x14ac:dyDescent="0.2">
      <c r="A70"/>
      <c r="B70" s="222" t="s">
        <v>557</v>
      </c>
      <c r="C70" s="221" t="s">
        <v>163</v>
      </c>
      <c r="D70" s="37">
        <v>4</v>
      </c>
      <c r="E70" s="222" t="s">
        <v>799</v>
      </c>
      <c r="F70" s="37">
        <v>8</v>
      </c>
      <c r="G70" s="37">
        <v>3</v>
      </c>
      <c r="H70" s="37">
        <v>10</v>
      </c>
      <c r="I70" s="37">
        <v>13</v>
      </c>
      <c r="J70" s="37">
        <v>19</v>
      </c>
      <c r="K70" s="37">
        <f t="shared" si="3"/>
        <v>53</v>
      </c>
      <c r="L70"/>
      <c r="M70"/>
      <c r="N70"/>
      <c r="O70"/>
      <c r="P70"/>
      <c r="Q70"/>
      <c r="R70"/>
    </row>
    <row r="71" spans="1:18" x14ac:dyDescent="0.2">
      <c r="A71"/>
      <c r="B71" s="222"/>
      <c r="C71" s="221" t="s">
        <v>236</v>
      </c>
      <c r="D71" s="37">
        <v>33</v>
      </c>
      <c r="E71" s="222" t="s">
        <v>799</v>
      </c>
      <c r="F71" s="37">
        <v>26</v>
      </c>
      <c r="G71" s="37">
        <v>11</v>
      </c>
      <c r="H71" s="37">
        <v>1</v>
      </c>
      <c r="I71" s="37">
        <v>8</v>
      </c>
      <c r="J71" s="37">
        <v>7</v>
      </c>
      <c r="K71" s="37">
        <f t="shared" si="3"/>
        <v>53</v>
      </c>
      <c r="L71"/>
      <c r="M71"/>
      <c r="N71"/>
      <c r="O71"/>
      <c r="P71"/>
      <c r="Q71"/>
      <c r="R71"/>
    </row>
    <row r="72" spans="1:18" x14ac:dyDescent="0.2">
      <c r="A72"/>
      <c r="B72" s="222" t="s">
        <v>520</v>
      </c>
      <c r="C72" s="221" t="s">
        <v>236</v>
      </c>
      <c r="D72" s="37">
        <v>25</v>
      </c>
      <c r="E72" s="222" t="s">
        <v>710</v>
      </c>
      <c r="F72" s="37">
        <v>18</v>
      </c>
      <c r="G72" s="37">
        <v>13</v>
      </c>
      <c r="H72" s="37">
        <v>7</v>
      </c>
      <c r="I72" s="37">
        <v>14</v>
      </c>
      <c r="J72" s="37">
        <v>2</v>
      </c>
      <c r="K72" s="37">
        <f t="shared" si="3"/>
        <v>54</v>
      </c>
      <c r="L72"/>
      <c r="M72"/>
      <c r="N72"/>
      <c r="O72"/>
      <c r="P72"/>
      <c r="Q72"/>
      <c r="R72"/>
    </row>
    <row r="73" spans="1:18" x14ac:dyDescent="0.2">
      <c r="A73"/>
      <c r="B73" s="222" t="s">
        <v>619</v>
      </c>
      <c r="C73" s="221" t="s">
        <v>1053</v>
      </c>
      <c r="D73" s="37">
        <v>12</v>
      </c>
      <c r="E73" s="222" t="s">
        <v>799</v>
      </c>
      <c r="F73" s="37">
        <v>23</v>
      </c>
      <c r="G73" s="37">
        <v>3</v>
      </c>
      <c r="H73" s="37">
        <v>5</v>
      </c>
      <c r="I73" s="37">
        <v>3</v>
      </c>
      <c r="J73" s="37">
        <v>21</v>
      </c>
      <c r="K73" s="37">
        <f t="shared" si="3"/>
        <v>55</v>
      </c>
      <c r="L73"/>
      <c r="M73"/>
      <c r="N73"/>
      <c r="O73"/>
      <c r="P73"/>
      <c r="Q73"/>
      <c r="R73"/>
    </row>
    <row r="74" spans="1:18" x14ac:dyDescent="0.2">
      <c r="A74"/>
      <c r="B74" s="222" t="s">
        <v>516</v>
      </c>
      <c r="C74" s="221" t="s">
        <v>1056</v>
      </c>
      <c r="D74" s="37">
        <v>14</v>
      </c>
      <c r="E74" s="222" t="s">
        <v>1903</v>
      </c>
      <c r="F74" s="37">
        <v>7</v>
      </c>
      <c r="G74" s="37">
        <v>17</v>
      </c>
      <c r="H74" s="37">
        <v>2</v>
      </c>
      <c r="I74" s="37">
        <v>2</v>
      </c>
      <c r="J74" s="37">
        <v>30</v>
      </c>
      <c r="K74" s="37">
        <f t="shared" si="3"/>
        <v>58</v>
      </c>
      <c r="L74"/>
      <c r="M74"/>
      <c r="N74"/>
      <c r="O74"/>
      <c r="P74"/>
      <c r="Q74"/>
      <c r="R74"/>
    </row>
    <row r="75" spans="1:18" x14ac:dyDescent="0.2">
      <c r="A75"/>
      <c r="B75" s="222"/>
      <c r="C75" s="221" t="s">
        <v>161</v>
      </c>
      <c r="D75" s="37">
        <v>21</v>
      </c>
      <c r="E75" s="222" t="s">
        <v>799</v>
      </c>
      <c r="F75" s="37">
        <v>6</v>
      </c>
      <c r="G75" s="37">
        <v>2</v>
      </c>
      <c r="H75" s="37">
        <v>1</v>
      </c>
      <c r="I75" s="37">
        <v>31</v>
      </c>
      <c r="J75" s="37">
        <v>18</v>
      </c>
      <c r="K75" s="37">
        <f t="shared" si="3"/>
        <v>58</v>
      </c>
      <c r="L75"/>
      <c r="M75"/>
      <c r="N75"/>
      <c r="O75"/>
      <c r="P75"/>
      <c r="Q75"/>
      <c r="R75"/>
    </row>
    <row r="76" spans="1:18" x14ac:dyDescent="0.2">
      <c r="A76"/>
      <c r="B76" s="222" t="s">
        <v>575</v>
      </c>
      <c r="C76" s="221" t="s">
        <v>273</v>
      </c>
      <c r="D76" s="37">
        <v>9</v>
      </c>
      <c r="E76" s="222" t="s">
        <v>799</v>
      </c>
      <c r="F76" s="37">
        <v>3</v>
      </c>
      <c r="G76" s="37">
        <v>34</v>
      </c>
      <c r="H76" s="37">
        <v>3</v>
      </c>
      <c r="I76" s="37">
        <v>16</v>
      </c>
      <c r="J76" s="37">
        <v>4</v>
      </c>
      <c r="K76" s="37">
        <f t="shared" si="3"/>
        <v>60</v>
      </c>
      <c r="L76"/>
      <c r="M76"/>
      <c r="N76"/>
      <c r="O76"/>
      <c r="P76"/>
      <c r="Q76"/>
      <c r="R76"/>
    </row>
    <row r="77" spans="1:18" x14ac:dyDescent="0.2">
      <c r="A77"/>
      <c r="B77" s="222" t="s">
        <v>537</v>
      </c>
      <c r="C77" s="221" t="s">
        <v>237</v>
      </c>
      <c r="D77" s="37">
        <v>16</v>
      </c>
      <c r="E77" s="222" t="s">
        <v>799</v>
      </c>
      <c r="F77" s="37">
        <v>2</v>
      </c>
      <c r="G77" s="37">
        <v>24</v>
      </c>
      <c r="H77" s="37">
        <v>25</v>
      </c>
      <c r="I77" s="37">
        <v>9</v>
      </c>
      <c r="J77" s="37">
        <v>1</v>
      </c>
      <c r="K77" s="37">
        <f t="shared" si="3"/>
        <v>61</v>
      </c>
      <c r="L77"/>
      <c r="M77"/>
      <c r="N77"/>
      <c r="O77"/>
      <c r="P77"/>
      <c r="Q77"/>
      <c r="R77"/>
    </row>
    <row r="78" spans="1:18" x14ac:dyDescent="0.2">
      <c r="A78"/>
      <c r="B78" s="222"/>
      <c r="C78" s="221" t="s">
        <v>235</v>
      </c>
      <c r="D78" s="37">
        <v>19</v>
      </c>
      <c r="E78" s="222" t="s">
        <v>799</v>
      </c>
      <c r="F78" s="37">
        <v>18</v>
      </c>
      <c r="G78" s="37">
        <v>6</v>
      </c>
      <c r="H78" s="37">
        <v>12</v>
      </c>
      <c r="I78" s="37">
        <v>19</v>
      </c>
      <c r="J78" s="37">
        <v>6</v>
      </c>
      <c r="K78" s="37">
        <f t="shared" si="3"/>
        <v>61</v>
      </c>
      <c r="L78"/>
      <c r="M78"/>
      <c r="N78"/>
      <c r="O78"/>
      <c r="P78"/>
      <c r="Q78"/>
      <c r="R78"/>
    </row>
    <row r="79" spans="1:18" x14ac:dyDescent="0.2">
      <c r="A79"/>
      <c r="B79" s="222" t="s">
        <v>2037</v>
      </c>
      <c r="C79" s="221" t="s">
        <v>343</v>
      </c>
      <c r="D79" s="37">
        <v>24</v>
      </c>
      <c r="E79" s="222" t="s">
        <v>799</v>
      </c>
      <c r="F79" s="37">
        <v>12</v>
      </c>
      <c r="G79" s="37">
        <v>10</v>
      </c>
      <c r="H79" s="37">
        <v>10</v>
      </c>
      <c r="I79" s="37">
        <v>6</v>
      </c>
      <c r="J79" s="37">
        <v>27</v>
      </c>
      <c r="K79" s="37">
        <f t="shared" si="3"/>
        <v>65</v>
      </c>
      <c r="L79"/>
      <c r="M79"/>
      <c r="N79"/>
      <c r="O79"/>
      <c r="P79"/>
      <c r="Q79"/>
      <c r="R79"/>
    </row>
    <row r="80" spans="1:18" x14ac:dyDescent="0.2">
      <c r="A80"/>
      <c r="B80" s="222" t="s">
        <v>2036</v>
      </c>
      <c r="C80" s="221" t="s">
        <v>164</v>
      </c>
      <c r="D80" s="37">
        <v>2</v>
      </c>
      <c r="E80" s="222" t="s">
        <v>799</v>
      </c>
      <c r="F80" s="37">
        <v>8</v>
      </c>
      <c r="G80" s="37">
        <v>22</v>
      </c>
      <c r="H80" s="37">
        <v>7</v>
      </c>
      <c r="I80" s="37">
        <v>7</v>
      </c>
      <c r="J80" s="37">
        <v>22</v>
      </c>
      <c r="K80" s="37">
        <f t="shared" si="3"/>
        <v>66</v>
      </c>
      <c r="L80"/>
      <c r="M80"/>
      <c r="N80"/>
      <c r="O80"/>
      <c r="P80"/>
      <c r="Q80"/>
      <c r="R80"/>
    </row>
    <row r="81" spans="2:11" customFormat="1" x14ac:dyDescent="0.2">
      <c r="B81" s="222"/>
      <c r="C81" s="221" t="s">
        <v>311</v>
      </c>
      <c r="D81" s="37">
        <v>30</v>
      </c>
      <c r="E81" s="222" t="s">
        <v>710</v>
      </c>
      <c r="F81" s="37">
        <v>16</v>
      </c>
      <c r="G81" s="37">
        <v>21</v>
      </c>
      <c r="H81" s="37">
        <v>12</v>
      </c>
      <c r="I81" s="37">
        <v>7</v>
      </c>
      <c r="J81" s="37">
        <v>10</v>
      </c>
      <c r="K81" s="37">
        <f t="shared" si="3"/>
        <v>66</v>
      </c>
    </row>
    <row r="82" spans="2:11" customFormat="1" x14ac:dyDescent="0.2">
      <c r="B82" s="222" t="s">
        <v>2035</v>
      </c>
      <c r="C82" s="221" t="s">
        <v>275</v>
      </c>
      <c r="D82" s="37">
        <v>33</v>
      </c>
      <c r="E82" s="222" t="s">
        <v>710</v>
      </c>
      <c r="F82" s="37">
        <v>1</v>
      </c>
      <c r="G82" s="37">
        <v>21</v>
      </c>
      <c r="H82" s="37">
        <v>19</v>
      </c>
      <c r="I82" s="37">
        <v>3</v>
      </c>
      <c r="J82" s="37">
        <v>24</v>
      </c>
      <c r="K82" s="37">
        <f t="shared" si="3"/>
        <v>68</v>
      </c>
    </row>
    <row r="83" spans="2:11" customFormat="1" x14ac:dyDescent="0.2">
      <c r="B83" s="222" t="s">
        <v>2017</v>
      </c>
      <c r="C83" s="221" t="s">
        <v>203</v>
      </c>
      <c r="D83" s="37">
        <v>32</v>
      </c>
      <c r="E83" s="222" t="s">
        <v>710</v>
      </c>
      <c r="F83" s="37">
        <v>8</v>
      </c>
      <c r="G83" s="37">
        <v>26</v>
      </c>
      <c r="H83" s="37">
        <v>19</v>
      </c>
      <c r="I83" s="37">
        <v>12</v>
      </c>
      <c r="J83" s="37">
        <v>7</v>
      </c>
      <c r="K83" s="37">
        <f t="shared" si="3"/>
        <v>72</v>
      </c>
    </row>
    <row r="84" spans="2:11" customFormat="1" x14ac:dyDescent="0.2">
      <c r="B84" s="222" t="s">
        <v>540</v>
      </c>
      <c r="C84" s="221" t="s">
        <v>164</v>
      </c>
      <c r="D84" s="37">
        <v>6</v>
      </c>
      <c r="E84" s="222" t="s">
        <v>799</v>
      </c>
      <c r="F84" s="37">
        <v>21</v>
      </c>
      <c r="G84" s="37">
        <v>10</v>
      </c>
      <c r="H84" s="37">
        <v>6</v>
      </c>
      <c r="I84" s="37">
        <v>27</v>
      </c>
      <c r="J84" s="37">
        <v>9</v>
      </c>
      <c r="K84" s="37">
        <f t="shared" si="3"/>
        <v>73</v>
      </c>
    </row>
    <row r="85" spans="2:11" customFormat="1" x14ac:dyDescent="0.2">
      <c r="B85" s="222"/>
      <c r="C85" s="221" t="s">
        <v>236</v>
      </c>
      <c r="D85" s="37">
        <v>14</v>
      </c>
      <c r="E85" s="222" t="s">
        <v>799</v>
      </c>
      <c r="F85" s="37">
        <v>9</v>
      </c>
      <c r="G85" s="37">
        <v>6</v>
      </c>
      <c r="H85" s="37">
        <v>21</v>
      </c>
      <c r="I85" s="37">
        <v>34</v>
      </c>
      <c r="J85" s="37">
        <v>3</v>
      </c>
      <c r="K85" s="37">
        <f t="shared" si="3"/>
        <v>73</v>
      </c>
    </row>
    <row r="86" spans="2:11" customFormat="1" x14ac:dyDescent="0.2">
      <c r="B86" s="222" t="s">
        <v>2034</v>
      </c>
      <c r="C86" s="221" t="s">
        <v>273</v>
      </c>
      <c r="D86" s="37">
        <v>28</v>
      </c>
      <c r="E86" s="222" t="s">
        <v>710</v>
      </c>
      <c r="F86" s="37">
        <v>1</v>
      </c>
      <c r="G86" s="37">
        <v>7</v>
      </c>
      <c r="H86" s="37">
        <v>37</v>
      </c>
      <c r="I86" s="37">
        <v>11</v>
      </c>
      <c r="J86" s="37">
        <v>19</v>
      </c>
      <c r="K86" s="37">
        <f t="shared" si="3"/>
        <v>75</v>
      </c>
    </row>
    <row r="87" spans="2:11" customFormat="1" x14ac:dyDescent="0.2">
      <c r="B87" s="222" t="s">
        <v>2033</v>
      </c>
      <c r="C87" s="221" t="s">
        <v>1047</v>
      </c>
      <c r="D87" s="37">
        <v>10</v>
      </c>
      <c r="E87" s="222" t="s">
        <v>799</v>
      </c>
      <c r="F87" s="37">
        <v>8</v>
      </c>
      <c r="G87" s="37">
        <v>9</v>
      </c>
      <c r="H87" s="37">
        <v>21</v>
      </c>
      <c r="I87" s="37">
        <v>27</v>
      </c>
      <c r="J87" s="37">
        <v>11</v>
      </c>
      <c r="K87" s="37">
        <f t="shared" si="3"/>
        <v>76</v>
      </c>
    </row>
    <row r="88" spans="2:11" customFormat="1" x14ac:dyDescent="0.2">
      <c r="B88" s="222" t="s">
        <v>2032</v>
      </c>
      <c r="C88" s="221" t="s">
        <v>237</v>
      </c>
      <c r="D88" s="37">
        <v>20</v>
      </c>
      <c r="E88" s="222" t="s">
        <v>799</v>
      </c>
      <c r="F88" s="37">
        <v>1</v>
      </c>
      <c r="G88" s="37">
        <v>15</v>
      </c>
      <c r="H88" s="37">
        <v>4</v>
      </c>
      <c r="I88" s="37">
        <v>21</v>
      </c>
      <c r="J88" s="37">
        <v>36</v>
      </c>
      <c r="K88" s="37">
        <f t="shared" si="3"/>
        <v>77</v>
      </c>
    </row>
    <row r="89" spans="2:11" customFormat="1" x14ac:dyDescent="0.2">
      <c r="B89" s="222" t="s">
        <v>2031</v>
      </c>
      <c r="C89" s="221" t="s">
        <v>1080</v>
      </c>
      <c r="D89" s="37">
        <v>14</v>
      </c>
      <c r="E89" s="222" t="s">
        <v>710</v>
      </c>
      <c r="F89" s="37">
        <v>8</v>
      </c>
      <c r="G89" s="37">
        <v>8</v>
      </c>
      <c r="H89" s="37">
        <v>28</v>
      </c>
      <c r="I89" s="37">
        <v>10</v>
      </c>
      <c r="J89" s="37">
        <v>24</v>
      </c>
      <c r="K89" s="37">
        <f t="shared" si="3"/>
        <v>78</v>
      </c>
    </row>
    <row r="90" spans="2:11" customFormat="1" x14ac:dyDescent="0.2">
      <c r="B90" s="222" t="s">
        <v>676</v>
      </c>
      <c r="C90" s="221" t="s">
        <v>164</v>
      </c>
      <c r="D90" s="37">
        <v>7</v>
      </c>
      <c r="E90" s="222" t="s">
        <v>710</v>
      </c>
      <c r="F90" s="37">
        <v>7</v>
      </c>
      <c r="G90" s="37">
        <v>14</v>
      </c>
      <c r="H90" s="37">
        <v>25</v>
      </c>
      <c r="I90" s="37">
        <v>19</v>
      </c>
      <c r="J90" s="37">
        <v>15</v>
      </c>
      <c r="K90" s="37">
        <f t="shared" si="3"/>
        <v>80</v>
      </c>
    </row>
    <row r="91" spans="2:11" customFormat="1" x14ac:dyDescent="0.2">
      <c r="B91" s="222" t="s">
        <v>2030</v>
      </c>
      <c r="C91" s="221" t="s">
        <v>1063</v>
      </c>
      <c r="D91" s="37">
        <v>30</v>
      </c>
      <c r="E91" s="222" t="s">
        <v>799</v>
      </c>
      <c r="F91" s="37">
        <v>13</v>
      </c>
      <c r="G91" s="37">
        <v>11</v>
      </c>
      <c r="H91" s="37">
        <v>25</v>
      </c>
      <c r="I91" s="37">
        <v>16</v>
      </c>
      <c r="J91" s="37">
        <v>17</v>
      </c>
      <c r="K91" s="37">
        <f t="shared" si="3"/>
        <v>82</v>
      </c>
    </row>
    <row r="92" spans="2:11" customFormat="1" x14ac:dyDescent="0.2">
      <c r="B92" s="222" t="s">
        <v>2029</v>
      </c>
      <c r="C92" s="221" t="s">
        <v>203</v>
      </c>
      <c r="D92" s="37">
        <v>5</v>
      </c>
      <c r="E92" s="222" t="s">
        <v>799</v>
      </c>
      <c r="F92" s="37">
        <v>18</v>
      </c>
      <c r="G92" s="37">
        <v>15</v>
      </c>
      <c r="H92" s="37">
        <v>25</v>
      </c>
      <c r="I92" s="37">
        <v>5</v>
      </c>
      <c r="J92" s="37">
        <v>20</v>
      </c>
      <c r="K92" s="37">
        <f t="shared" si="3"/>
        <v>83</v>
      </c>
    </row>
    <row r="93" spans="2:11" customFormat="1" x14ac:dyDescent="0.2">
      <c r="B93" s="222" t="s">
        <v>2028</v>
      </c>
      <c r="C93" s="221" t="s">
        <v>202</v>
      </c>
      <c r="D93" s="37">
        <v>7</v>
      </c>
      <c r="E93" s="222" t="s">
        <v>799</v>
      </c>
      <c r="F93" s="37">
        <v>21</v>
      </c>
      <c r="G93" s="37">
        <v>11</v>
      </c>
      <c r="H93" s="37">
        <v>20</v>
      </c>
      <c r="I93" s="37">
        <v>14</v>
      </c>
      <c r="J93" s="37">
        <v>19</v>
      </c>
      <c r="K93" s="37">
        <f t="shared" si="3"/>
        <v>85</v>
      </c>
    </row>
    <row r="94" spans="2:11" customFormat="1" x14ac:dyDescent="0.2">
      <c r="B94" s="222" t="s">
        <v>2027</v>
      </c>
      <c r="C94" s="221" t="s">
        <v>1034</v>
      </c>
      <c r="D94" s="37">
        <v>5</v>
      </c>
      <c r="E94" s="222" t="s">
        <v>799</v>
      </c>
      <c r="F94" s="37">
        <v>19</v>
      </c>
      <c r="G94" s="37">
        <v>14</v>
      </c>
      <c r="H94" s="37">
        <v>20</v>
      </c>
      <c r="I94" s="37">
        <v>27</v>
      </c>
      <c r="J94" s="37">
        <v>6</v>
      </c>
      <c r="K94" s="37">
        <f t="shared" ref="K94:K110" si="4">SUM(F94:J94)</f>
        <v>86</v>
      </c>
    </row>
    <row r="95" spans="2:11" customFormat="1" x14ac:dyDescent="0.2">
      <c r="B95" s="222"/>
      <c r="C95" s="221" t="s">
        <v>164</v>
      </c>
      <c r="D95" s="37">
        <v>30</v>
      </c>
      <c r="E95" s="222" t="s">
        <v>710</v>
      </c>
      <c r="F95" s="37">
        <v>24</v>
      </c>
      <c r="G95" s="37">
        <v>10</v>
      </c>
      <c r="H95" s="37">
        <v>10</v>
      </c>
      <c r="I95" s="37">
        <v>14</v>
      </c>
      <c r="J95" s="37">
        <v>28</v>
      </c>
      <c r="K95" s="37">
        <f t="shared" si="4"/>
        <v>86</v>
      </c>
    </row>
    <row r="96" spans="2:11" customFormat="1" x14ac:dyDescent="0.2">
      <c r="B96" s="222"/>
      <c r="C96" s="221" t="s">
        <v>1689</v>
      </c>
      <c r="D96" s="37">
        <v>31</v>
      </c>
      <c r="E96" s="222" t="s">
        <v>710</v>
      </c>
      <c r="F96" s="37">
        <v>36</v>
      </c>
      <c r="G96" s="37">
        <v>17</v>
      </c>
      <c r="H96" s="37">
        <v>6</v>
      </c>
      <c r="I96" s="37">
        <v>2</v>
      </c>
      <c r="J96" s="37">
        <v>25</v>
      </c>
      <c r="K96" s="37">
        <f t="shared" si="4"/>
        <v>86</v>
      </c>
    </row>
    <row r="97" spans="1:18" x14ac:dyDescent="0.2">
      <c r="A97"/>
      <c r="B97" s="222" t="s">
        <v>2026</v>
      </c>
      <c r="C97" s="221" t="s">
        <v>1952</v>
      </c>
      <c r="D97" s="37">
        <v>32</v>
      </c>
      <c r="E97" s="222" t="s">
        <v>799</v>
      </c>
      <c r="F97" s="37">
        <v>35</v>
      </c>
      <c r="G97" s="37">
        <v>17</v>
      </c>
      <c r="H97" s="37">
        <v>16</v>
      </c>
      <c r="I97" s="37">
        <v>7</v>
      </c>
      <c r="J97" s="37">
        <v>13</v>
      </c>
      <c r="K97" s="37">
        <f t="shared" si="4"/>
        <v>88</v>
      </c>
      <c r="L97"/>
      <c r="M97"/>
      <c r="N97"/>
      <c r="O97"/>
      <c r="P97"/>
      <c r="Q97"/>
      <c r="R97"/>
    </row>
    <row r="98" spans="1:18" x14ac:dyDescent="0.2">
      <c r="A98"/>
      <c r="B98" s="222" t="s">
        <v>600</v>
      </c>
      <c r="C98" s="221" t="s">
        <v>235</v>
      </c>
      <c r="D98" s="37">
        <v>16</v>
      </c>
      <c r="E98" s="222" t="s">
        <v>799</v>
      </c>
      <c r="F98" s="37">
        <v>34</v>
      </c>
      <c r="G98" s="37">
        <v>34</v>
      </c>
      <c r="H98" s="37">
        <v>10</v>
      </c>
      <c r="I98" s="37">
        <v>4</v>
      </c>
      <c r="J98" s="37">
        <v>10</v>
      </c>
      <c r="K98" s="37">
        <f t="shared" si="4"/>
        <v>92</v>
      </c>
      <c r="L98"/>
      <c r="M98"/>
      <c r="N98"/>
      <c r="O98"/>
      <c r="P98"/>
      <c r="Q98"/>
      <c r="R98"/>
    </row>
    <row r="99" spans="1:18" x14ac:dyDescent="0.2">
      <c r="A99"/>
      <c r="B99" s="222" t="s">
        <v>611</v>
      </c>
      <c r="C99" s="221" t="s">
        <v>1080</v>
      </c>
      <c r="D99" s="37">
        <v>19</v>
      </c>
      <c r="E99" s="222" t="s">
        <v>799</v>
      </c>
      <c r="F99" s="37">
        <v>26</v>
      </c>
      <c r="G99" s="37">
        <v>8</v>
      </c>
      <c r="H99" s="37">
        <v>26</v>
      </c>
      <c r="I99" s="37">
        <v>9</v>
      </c>
      <c r="J99" s="37">
        <v>24</v>
      </c>
      <c r="K99" s="37">
        <f t="shared" si="4"/>
        <v>93</v>
      </c>
      <c r="L99"/>
      <c r="M99"/>
      <c r="N99"/>
      <c r="O99"/>
      <c r="P99"/>
      <c r="Q99"/>
      <c r="R99"/>
    </row>
    <row r="100" spans="1:18" x14ac:dyDescent="0.2">
      <c r="A100"/>
      <c r="B100" s="222" t="s">
        <v>2025</v>
      </c>
      <c r="C100" s="221" t="s">
        <v>236</v>
      </c>
      <c r="D100" s="37">
        <v>24</v>
      </c>
      <c r="E100" s="222" t="s">
        <v>799</v>
      </c>
      <c r="F100" s="37">
        <v>14</v>
      </c>
      <c r="G100" s="37">
        <v>15</v>
      </c>
      <c r="H100" s="37">
        <v>19</v>
      </c>
      <c r="I100" s="37">
        <v>16</v>
      </c>
      <c r="J100" s="37">
        <v>30</v>
      </c>
      <c r="K100" s="37">
        <f t="shared" si="4"/>
        <v>94</v>
      </c>
      <c r="L100"/>
      <c r="M100"/>
      <c r="N100"/>
      <c r="O100"/>
      <c r="P100"/>
      <c r="Q100"/>
      <c r="R100"/>
    </row>
    <row r="101" spans="1:18" x14ac:dyDescent="0.2">
      <c r="A101"/>
      <c r="B101" s="222" t="s">
        <v>2024</v>
      </c>
      <c r="C101" s="221" t="s">
        <v>343</v>
      </c>
      <c r="D101" s="37">
        <v>26</v>
      </c>
      <c r="E101" s="222" t="s">
        <v>799</v>
      </c>
      <c r="F101" s="37">
        <v>28</v>
      </c>
      <c r="G101" s="37">
        <v>19</v>
      </c>
      <c r="H101" s="37">
        <v>11</v>
      </c>
      <c r="I101" s="37">
        <v>16</v>
      </c>
      <c r="J101" s="37">
        <v>21</v>
      </c>
      <c r="K101" s="37">
        <f t="shared" si="4"/>
        <v>95</v>
      </c>
      <c r="L101"/>
      <c r="M101"/>
      <c r="N101"/>
      <c r="O101"/>
      <c r="P101"/>
      <c r="Q101"/>
      <c r="R101"/>
    </row>
    <row r="102" spans="1:18" x14ac:dyDescent="0.2">
      <c r="A102"/>
      <c r="B102" s="222" t="s">
        <v>2023</v>
      </c>
      <c r="C102" s="221" t="s">
        <v>161</v>
      </c>
      <c r="D102" s="37">
        <v>5</v>
      </c>
      <c r="E102" s="222" t="s">
        <v>710</v>
      </c>
      <c r="F102" s="37">
        <v>17</v>
      </c>
      <c r="G102" s="37">
        <v>30</v>
      </c>
      <c r="H102" s="37">
        <v>24</v>
      </c>
      <c r="I102" s="37">
        <v>6</v>
      </c>
      <c r="J102" s="37">
        <v>19</v>
      </c>
      <c r="K102" s="37">
        <f t="shared" si="4"/>
        <v>96</v>
      </c>
      <c r="L102"/>
      <c r="M102"/>
      <c r="N102"/>
      <c r="O102"/>
      <c r="P102"/>
      <c r="Q102"/>
      <c r="R102"/>
    </row>
    <row r="103" spans="1:18" x14ac:dyDescent="0.2">
      <c r="A103"/>
      <c r="B103" s="222"/>
      <c r="C103" s="221" t="s">
        <v>1080</v>
      </c>
      <c r="D103" s="37">
        <v>21</v>
      </c>
      <c r="E103" s="222" t="s">
        <v>799</v>
      </c>
      <c r="F103" s="37">
        <v>22</v>
      </c>
      <c r="G103" s="37">
        <v>6</v>
      </c>
      <c r="H103" s="37">
        <v>27</v>
      </c>
      <c r="I103" s="37">
        <v>12</v>
      </c>
      <c r="J103" s="37">
        <v>29</v>
      </c>
      <c r="K103" s="37">
        <f t="shared" si="4"/>
        <v>96</v>
      </c>
      <c r="L103"/>
      <c r="M103"/>
      <c r="N103"/>
      <c r="O103"/>
      <c r="P103"/>
      <c r="Q103"/>
      <c r="R103"/>
    </row>
    <row r="104" spans="1:18" x14ac:dyDescent="0.2">
      <c r="A104"/>
      <c r="B104" s="222" t="s">
        <v>2014</v>
      </c>
      <c r="C104" s="221" t="s">
        <v>273</v>
      </c>
      <c r="D104" s="37">
        <v>10</v>
      </c>
      <c r="E104" s="222" t="s">
        <v>799</v>
      </c>
      <c r="F104" s="37">
        <v>36</v>
      </c>
      <c r="G104" s="37">
        <v>8</v>
      </c>
      <c r="H104" s="37">
        <v>27</v>
      </c>
      <c r="I104" s="37">
        <v>1</v>
      </c>
      <c r="J104" s="37">
        <v>26</v>
      </c>
      <c r="K104" s="37">
        <f t="shared" si="4"/>
        <v>98</v>
      </c>
      <c r="L104"/>
      <c r="M104"/>
      <c r="N104"/>
      <c r="O104"/>
      <c r="P104"/>
      <c r="Q104"/>
      <c r="R104"/>
    </row>
    <row r="105" spans="1:18" x14ac:dyDescent="0.2">
      <c r="A105"/>
      <c r="B105" s="222" t="s">
        <v>2022</v>
      </c>
      <c r="C105" s="221" t="s">
        <v>1063</v>
      </c>
      <c r="D105" s="37">
        <v>25</v>
      </c>
      <c r="E105" s="222" t="s">
        <v>799</v>
      </c>
      <c r="F105" s="37">
        <v>11</v>
      </c>
      <c r="G105" s="37">
        <v>39</v>
      </c>
      <c r="H105" s="37">
        <v>5</v>
      </c>
      <c r="I105" s="37">
        <v>34</v>
      </c>
      <c r="J105" s="37">
        <v>10</v>
      </c>
      <c r="K105" s="37">
        <f t="shared" si="4"/>
        <v>99</v>
      </c>
      <c r="L105"/>
      <c r="M105"/>
      <c r="N105"/>
      <c r="O105"/>
      <c r="P105"/>
      <c r="Q105"/>
      <c r="R105"/>
    </row>
    <row r="106" spans="1:18" x14ac:dyDescent="0.2">
      <c r="A106"/>
      <c r="B106" s="222" t="s">
        <v>2021</v>
      </c>
      <c r="C106" s="221" t="s">
        <v>163</v>
      </c>
      <c r="D106" s="37">
        <v>15</v>
      </c>
      <c r="E106" s="222" t="s">
        <v>799</v>
      </c>
      <c r="F106" s="37">
        <v>20</v>
      </c>
      <c r="G106" s="37">
        <v>10</v>
      </c>
      <c r="H106" s="37">
        <v>5</v>
      </c>
      <c r="I106" s="37">
        <v>52</v>
      </c>
      <c r="J106" s="37">
        <v>23</v>
      </c>
      <c r="K106" s="37">
        <f t="shared" si="4"/>
        <v>110</v>
      </c>
      <c r="L106"/>
      <c r="M106"/>
      <c r="N106"/>
      <c r="O106"/>
      <c r="P106"/>
      <c r="Q106"/>
      <c r="R106"/>
    </row>
    <row r="107" spans="1:18" x14ac:dyDescent="0.2">
      <c r="B107" s="222" t="s">
        <v>2020</v>
      </c>
      <c r="C107" s="221" t="s">
        <v>1211</v>
      </c>
      <c r="D107" s="37">
        <v>14</v>
      </c>
      <c r="E107" s="222" t="s">
        <v>799</v>
      </c>
      <c r="F107" s="37">
        <v>22</v>
      </c>
      <c r="G107" s="37">
        <v>10</v>
      </c>
      <c r="H107" s="37">
        <v>36</v>
      </c>
      <c r="I107" s="37">
        <v>13</v>
      </c>
      <c r="J107" s="37">
        <v>34</v>
      </c>
      <c r="K107" s="37">
        <f t="shared" si="4"/>
        <v>115</v>
      </c>
    </row>
    <row r="108" spans="1:18" x14ac:dyDescent="0.2">
      <c r="B108" s="222" t="s">
        <v>2019</v>
      </c>
      <c r="C108" s="221" t="s">
        <v>201</v>
      </c>
      <c r="D108" s="37">
        <v>9</v>
      </c>
      <c r="E108" s="222" t="s">
        <v>799</v>
      </c>
      <c r="F108" s="37">
        <v>70</v>
      </c>
      <c r="G108" s="37">
        <v>16</v>
      </c>
      <c r="H108" s="37">
        <v>1</v>
      </c>
      <c r="I108" s="37">
        <v>13</v>
      </c>
      <c r="J108" s="37">
        <v>21</v>
      </c>
      <c r="K108" s="37">
        <f t="shared" si="4"/>
        <v>121</v>
      </c>
    </row>
    <row r="109" spans="1:18" x14ac:dyDescent="0.2">
      <c r="B109" s="222" t="s">
        <v>2018</v>
      </c>
      <c r="C109" s="221" t="s">
        <v>275</v>
      </c>
      <c r="D109" s="37">
        <v>30</v>
      </c>
      <c r="E109" s="222" t="s">
        <v>799</v>
      </c>
      <c r="F109" s="37">
        <v>26</v>
      </c>
      <c r="G109" s="37">
        <v>15</v>
      </c>
      <c r="H109" s="37">
        <v>45</v>
      </c>
      <c r="I109" s="37">
        <v>24</v>
      </c>
      <c r="J109" s="37">
        <v>18</v>
      </c>
      <c r="K109" s="37">
        <f t="shared" si="4"/>
        <v>128</v>
      </c>
    </row>
    <row r="110" spans="1:18" x14ac:dyDescent="0.2">
      <c r="B110" s="222" t="s">
        <v>580</v>
      </c>
      <c r="C110" s="221" t="s">
        <v>236</v>
      </c>
      <c r="D110" s="37">
        <v>21</v>
      </c>
      <c r="E110" s="222" t="s">
        <v>710</v>
      </c>
      <c r="F110" s="37">
        <v>27</v>
      </c>
      <c r="G110" s="37">
        <v>37</v>
      </c>
      <c r="H110" s="37">
        <v>39</v>
      </c>
      <c r="I110" s="37">
        <v>23</v>
      </c>
      <c r="J110" s="37">
        <v>8</v>
      </c>
      <c r="K110" s="37">
        <f t="shared" si="4"/>
        <v>134</v>
      </c>
    </row>
  </sheetData>
  <sortState xmlns:xlrd2="http://schemas.microsoft.com/office/spreadsheetml/2017/richdata2" ref="C28:K59">
    <sortCondition ref="K28:K59"/>
    <sortCondition ref="D28:D59"/>
  </sortState>
  <phoneticPr fontId="5" type="noConversion"/>
  <pageMargins left="0.7" right="0.7" top="0.75" bottom="0.75" header="0.3" footer="0.3"/>
  <ignoredErrors>
    <ignoredError sqref="B2:B1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"/>
  <sheetViews>
    <sheetView workbookViewId="0">
      <selection activeCell="A3" sqref="A3"/>
    </sheetView>
  </sheetViews>
  <sheetFormatPr defaultRowHeight="12.75" x14ac:dyDescent="0.2"/>
  <cols>
    <col min="1" max="1" width="6.42578125" style="37" bestFit="1" customWidth="1"/>
    <col min="2" max="2" width="14.85546875" customWidth="1"/>
    <col min="3" max="3" width="7.85546875" style="37" customWidth="1"/>
    <col min="4" max="4" width="26.28515625" customWidth="1"/>
    <col min="5" max="5" width="5.85546875" customWidth="1"/>
    <col min="6" max="6" width="12.42578125" style="37" customWidth="1"/>
    <col min="7" max="7" width="14" style="37" customWidth="1"/>
    <col min="8" max="8" width="9.85546875" style="37" customWidth="1"/>
  </cols>
  <sheetData>
    <row r="1" spans="1:9" x14ac:dyDescent="0.2">
      <c r="A1" s="38" t="s">
        <v>405</v>
      </c>
      <c r="B1" t="s">
        <v>353</v>
      </c>
      <c r="C1" s="37" t="s">
        <v>354</v>
      </c>
      <c r="D1" t="s">
        <v>355</v>
      </c>
      <c r="F1" s="37" t="s">
        <v>356</v>
      </c>
      <c r="G1" s="37" t="s">
        <v>357</v>
      </c>
      <c r="H1" s="38" t="s">
        <v>405</v>
      </c>
      <c r="I1" s="37"/>
    </row>
    <row r="2" spans="1:9" x14ac:dyDescent="0.2">
      <c r="A2" s="39" t="s">
        <v>358</v>
      </c>
    </row>
    <row r="4" spans="1:9" x14ac:dyDescent="0.2">
      <c r="A4" s="40" t="s">
        <v>359</v>
      </c>
    </row>
    <row r="5" spans="1:9" x14ac:dyDescent="0.2">
      <c r="A5" s="37">
        <v>11</v>
      </c>
      <c r="B5" s="26" t="s">
        <v>380</v>
      </c>
      <c r="C5" s="37">
        <v>20</v>
      </c>
      <c r="D5" t="s">
        <v>369</v>
      </c>
      <c r="F5" s="37">
        <v>1</v>
      </c>
      <c r="G5" s="37" t="s">
        <v>360</v>
      </c>
      <c r="H5" s="38" t="s">
        <v>381</v>
      </c>
    </row>
    <row r="6" spans="1:9" x14ac:dyDescent="0.2">
      <c r="A6" s="37">
        <v>9</v>
      </c>
      <c r="B6" s="26" t="s">
        <v>397</v>
      </c>
      <c r="C6" s="37">
        <v>28</v>
      </c>
      <c r="D6" s="26" t="s">
        <v>369</v>
      </c>
      <c r="F6" s="37">
        <v>2</v>
      </c>
      <c r="G6" s="37" t="s">
        <v>364</v>
      </c>
      <c r="H6" s="38" t="s">
        <v>374</v>
      </c>
    </row>
    <row r="7" spans="1:9" x14ac:dyDescent="0.2">
      <c r="A7" s="37">
        <v>7</v>
      </c>
      <c r="B7" s="26" t="s">
        <v>364</v>
      </c>
      <c r="C7" s="37">
        <v>3</v>
      </c>
      <c r="D7" s="26" t="s">
        <v>369</v>
      </c>
      <c r="F7" s="37">
        <v>3</v>
      </c>
      <c r="G7" s="37" t="s">
        <v>367</v>
      </c>
      <c r="H7" s="38" t="s">
        <v>374</v>
      </c>
    </row>
    <row r="8" spans="1:9" x14ac:dyDescent="0.2">
      <c r="A8" s="37">
        <v>7</v>
      </c>
      <c r="B8" t="s">
        <v>366</v>
      </c>
      <c r="C8" s="37">
        <v>11</v>
      </c>
      <c r="D8" s="26" t="s">
        <v>369</v>
      </c>
      <c r="F8" s="37">
        <v>4</v>
      </c>
      <c r="G8" s="37" t="s">
        <v>370</v>
      </c>
      <c r="H8" s="38" t="s">
        <v>381</v>
      </c>
    </row>
    <row r="9" spans="1:9" x14ac:dyDescent="0.2">
      <c r="A9" s="37">
        <v>7</v>
      </c>
      <c r="B9" s="26" t="s">
        <v>387</v>
      </c>
      <c r="C9" s="37">
        <v>22</v>
      </c>
      <c r="D9" s="26" t="s">
        <v>361</v>
      </c>
      <c r="F9" s="37">
        <v>5</v>
      </c>
      <c r="G9" s="37" t="s">
        <v>373</v>
      </c>
      <c r="H9" s="38" t="s">
        <v>379</v>
      </c>
    </row>
    <row r="10" spans="1:9" x14ac:dyDescent="0.2">
      <c r="A10" s="37">
        <v>6</v>
      </c>
      <c r="B10" s="26" t="s">
        <v>390</v>
      </c>
      <c r="C10" s="37">
        <v>3</v>
      </c>
      <c r="D10" s="26" t="s">
        <v>361</v>
      </c>
      <c r="F10" s="37">
        <v>6</v>
      </c>
      <c r="G10" s="37" t="s">
        <v>370</v>
      </c>
      <c r="H10" s="38" t="s">
        <v>381</v>
      </c>
    </row>
    <row r="11" spans="1:9" x14ac:dyDescent="0.2">
      <c r="A11" s="37">
        <v>6</v>
      </c>
      <c r="B11" s="26" t="s">
        <v>380</v>
      </c>
      <c r="C11" s="37">
        <v>16</v>
      </c>
      <c r="D11" s="26" t="s">
        <v>369</v>
      </c>
      <c r="F11" s="37">
        <v>7</v>
      </c>
      <c r="G11" s="37" t="s">
        <v>376</v>
      </c>
      <c r="H11" s="37" t="s">
        <v>362</v>
      </c>
    </row>
    <row r="12" spans="1:9" x14ac:dyDescent="0.2">
      <c r="A12" s="37">
        <v>5</v>
      </c>
      <c r="B12" s="26" t="s">
        <v>406</v>
      </c>
      <c r="C12" s="37">
        <v>4</v>
      </c>
      <c r="D12" s="26" t="s">
        <v>369</v>
      </c>
      <c r="F12" s="37">
        <v>8</v>
      </c>
      <c r="G12" s="37" t="s">
        <v>368</v>
      </c>
      <c r="H12" s="38" t="s">
        <v>381</v>
      </c>
    </row>
    <row r="13" spans="1:9" x14ac:dyDescent="0.2">
      <c r="A13" s="37">
        <v>5</v>
      </c>
      <c r="B13" s="26" t="s">
        <v>389</v>
      </c>
      <c r="C13" s="37">
        <v>5</v>
      </c>
      <c r="D13" s="26" t="s">
        <v>361</v>
      </c>
      <c r="F13" s="37">
        <v>9</v>
      </c>
      <c r="G13" s="37" t="s">
        <v>360</v>
      </c>
      <c r="H13" s="38" t="s">
        <v>374</v>
      </c>
    </row>
    <row r="14" spans="1:9" x14ac:dyDescent="0.2">
      <c r="A14" s="37">
        <v>5</v>
      </c>
      <c r="B14" s="26" t="s">
        <v>376</v>
      </c>
      <c r="C14" s="37">
        <v>9</v>
      </c>
      <c r="D14" s="26" t="s">
        <v>361</v>
      </c>
      <c r="F14" s="37">
        <v>10</v>
      </c>
      <c r="G14" s="37" t="s">
        <v>378</v>
      </c>
      <c r="H14" s="38" t="s">
        <v>374</v>
      </c>
    </row>
    <row r="15" spans="1:9" x14ac:dyDescent="0.2">
      <c r="A15" s="37">
        <v>5</v>
      </c>
      <c r="B15" s="26" t="s">
        <v>373</v>
      </c>
      <c r="C15" s="37">
        <v>10</v>
      </c>
      <c r="D15" s="26" t="s">
        <v>361</v>
      </c>
      <c r="F15" s="37">
        <v>11</v>
      </c>
      <c r="G15" s="37" t="s">
        <v>378</v>
      </c>
      <c r="H15" s="38" t="s">
        <v>374</v>
      </c>
    </row>
    <row r="16" spans="1:9" x14ac:dyDescent="0.2">
      <c r="A16" s="37">
        <v>5</v>
      </c>
      <c r="B16" s="26" t="s">
        <v>360</v>
      </c>
      <c r="C16" s="37">
        <v>12</v>
      </c>
      <c r="D16" s="26" t="s">
        <v>377</v>
      </c>
      <c r="F16" s="37">
        <v>12</v>
      </c>
      <c r="G16" s="37" t="s">
        <v>360</v>
      </c>
      <c r="H16" s="38" t="s">
        <v>365</v>
      </c>
    </row>
    <row r="17" spans="1:8" x14ac:dyDescent="0.2">
      <c r="A17" s="37">
        <v>5</v>
      </c>
      <c r="B17" s="26" t="s">
        <v>397</v>
      </c>
      <c r="C17" s="37">
        <v>12</v>
      </c>
      <c r="D17" s="26" t="s">
        <v>361</v>
      </c>
      <c r="F17" s="37">
        <v>13</v>
      </c>
      <c r="G17" s="37" t="s">
        <v>380</v>
      </c>
      <c r="H17" s="38" t="s">
        <v>374</v>
      </c>
    </row>
    <row r="18" spans="1:8" x14ac:dyDescent="0.2">
      <c r="A18" s="37">
        <v>5</v>
      </c>
      <c r="B18" s="26" t="s">
        <v>387</v>
      </c>
      <c r="C18" s="37">
        <v>15</v>
      </c>
      <c r="D18" s="26" t="s">
        <v>377</v>
      </c>
      <c r="F18" s="37">
        <v>14</v>
      </c>
      <c r="G18" s="37" t="s">
        <v>385</v>
      </c>
      <c r="H18" s="38" t="s">
        <v>374</v>
      </c>
    </row>
    <row r="19" spans="1:8" x14ac:dyDescent="0.2">
      <c r="A19" s="37">
        <v>5</v>
      </c>
      <c r="B19" s="26" t="s">
        <v>370</v>
      </c>
      <c r="C19" s="37">
        <v>16</v>
      </c>
      <c r="D19" s="26" t="s">
        <v>361</v>
      </c>
      <c r="F19" s="37">
        <v>15</v>
      </c>
      <c r="G19" s="37" t="s">
        <v>387</v>
      </c>
      <c r="H19" s="38" t="s">
        <v>365</v>
      </c>
    </row>
    <row r="20" spans="1:8" x14ac:dyDescent="0.2">
      <c r="A20" s="37">
        <v>5</v>
      </c>
      <c r="B20" s="26" t="s">
        <v>387</v>
      </c>
      <c r="C20" s="37">
        <v>18</v>
      </c>
      <c r="D20" s="26" t="s">
        <v>377</v>
      </c>
      <c r="F20" s="37">
        <v>16</v>
      </c>
      <c r="G20" s="37" t="s">
        <v>385</v>
      </c>
      <c r="H20" s="38" t="s">
        <v>379</v>
      </c>
    </row>
    <row r="21" spans="1:8" x14ac:dyDescent="0.2">
      <c r="A21" s="37">
        <v>5</v>
      </c>
      <c r="B21" s="26" t="s">
        <v>382</v>
      </c>
      <c r="C21" s="37">
        <v>22</v>
      </c>
      <c r="D21" s="26" t="s">
        <v>361</v>
      </c>
      <c r="F21" s="37">
        <v>17</v>
      </c>
      <c r="G21" s="38" t="s">
        <v>390</v>
      </c>
      <c r="H21" s="38" t="s">
        <v>379</v>
      </c>
    </row>
    <row r="22" spans="1:8" x14ac:dyDescent="0.2">
      <c r="A22" s="37">
        <v>5</v>
      </c>
      <c r="B22" s="26" t="s">
        <v>387</v>
      </c>
      <c r="C22" s="37">
        <v>29</v>
      </c>
      <c r="D22" s="26" t="s">
        <v>361</v>
      </c>
      <c r="F22" s="37">
        <v>18</v>
      </c>
      <c r="G22" s="38" t="s">
        <v>387</v>
      </c>
      <c r="H22" s="38" t="s">
        <v>365</v>
      </c>
    </row>
    <row r="23" spans="1:8" x14ac:dyDescent="0.2">
      <c r="A23" s="37">
        <v>5</v>
      </c>
      <c r="B23" s="26" t="s">
        <v>385</v>
      </c>
      <c r="C23" s="37">
        <v>30</v>
      </c>
      <c r="D23" s="26" t="s">
        <v>369</v>
      </c>
      <c r="F23" s="37">
        <v>19</v>
      </c>
      <c r="G23" s="37" t="s">
        <v>363</v>
      </c>
      <c r="H23" s="37" t="s">
        <v>374</v>
      </c>
    </row>
    <row r="24" spans="1:8" x14ac:dyDescent="0.2">
      <c r="A24" s="37">
        <v>5</v>
      </c>
      <c r="B24" s="26" t="s">
        <v>407</v>
      </c>
      <c r="C24" s="37">
        <v>30</v>
      </c>
      <c r="D24" s="26" t="s">
        <v>361</v>
      </c>
      <c r="F24" s="37">
        <v>20</v>
      </c>
      <c r="G24" s="37" t="s">
        <v>382</v>
      </c>
      <c r="H24" s="37" t="s">
        <v>374</v>
      </c>
    </row>
    <row r="25" spans="1:8" x14ac:dyDescent="0.2">
      <c r="A25" s="37">
        <v>5</v>
      </c>
      <c r="B25" s="26" t="s">
        <v>385</v>
      </c>
      <c r="C25" s="37">
        <v>31</v>
      </c>
      <c r="D25" s="26" t="s">
        <v>383</v>
      </c>
      <c r="F25" s="37">
        <v>21</v>
      </c>
      <c r="G25" s="38" t="s">
        <v>360</v>
      </c>
      <c r="H25" s="38" t="s">
        <v>381</v>
      </c>
    </row>
    <row r="26" spans="1:8" x14ac:dyDescent="0.2">
      <c r="A26" s="37">
        <v>4</v>
      </c>
      <c r="B26" s="26" t="s">
        <v>375</v>
      </c>
      <c r="C26" s="37">
        <v>2</v>
      </c>
      <c r="D26" s="26" t="s">
        <v>369</v>
      </c>
      <c r="F26" s="37">
        <v>22</v>
      </c>
      <c r="G26" s="38" t="s">
        <v>392</v>
      </c>
      <c r="H26" s="38" t="s">
        <v>381</v>
      </c>
    </row>
    <row r="27" spans="1:8" x14ac:dyDescent="0.2">
      <c r="A27" s="37">
        <v>4</v>
      </c>
      <c r="B27" s="26" t="s">
        <v>360</v>
      </c>
      <c r="C27" s="37">
        <v>2</v>
      </c>
      <c r="D27" s="26" t="s">
        <v>391</v>
      </c>
      <c r="F27" s="37">
        <v>23</v>
      </c>
      <c r="G27" s="38" t="s">
        <v>385</v>
      </c>
      <c r="H27" s="38" t="s">
        <v>371</v>
      </c>
    </row>
    <row r="28" spans="1:8" x14ac:dyDescent="0.2">
      <c r="A28" s="37">
        <v>4</v>
      </c>
      <c r="B28" s="26" t="s">
        <v>376</v>
      </c>
      <c r="C28" s="37">
        <v>7</v>
      </c>
      <c r="D28" s="26" t="s">
        <v>377</v>
      </c>
      <c r="F28" s="37">
        <v>24</v>
      </c>
      <c r="G28" s="38" t="s">
        <v>360</v>
      </c>
      <c r="H28" s="38" t="s">
        <v>381</v>
      </c>
    </row>
    <row r="29" spans="1:8" x14ac:dyDescent="0.2">
      <c r="A29" s="37">
        <v>4</v>
      </c>
      <c r="B29" s="26" t="s">
        <v>372</v>
      </c>
      <c r="C29" s="37">
        <v>11</v>
      </c>
      <c r="D29" s="26" t="s">
        <v>361</v>
      </c>
      <c r="F29" s="37">
        <v>25</v>
      </c>
      <c r="G29" s="38" t="s">
        <v>393</v>
      </c>
      <c r="H29" s="38" t="s">
        <v>371</v>
      </c>
    </row>
    <row r="30" spans="1:8" x14ac:dyDescent="0.2">
      <c r="A30" s="37">
        <v>4</v>
      </c>
      <c r="B30" s="26" t="s">
        <v>367</v>
      </c>
      <c r="C30" s="37">
        <v>15</v>
      </c>
      <c r="D30" s="26" t="s">
        <v>361</v>
      </c>
      <c r="F30" s="37">
        <v>26</v>
      </c>
      <c r="G30" s="38" t="s">
        <v>394</v>
      </c>
      <c r="H30" s="38" t="s">
        <v>379</v>
      </c>
    </row>
    <row r="31" spans="1:8" x14ac:dyDescent="0.2">
      <c r="A31" s="37">
        <v>4</v>
      </c>
      <c r="B31" s="26" t="s">
        <v>385</v>
      </c>
      <c r="C31" s="37">
        <v>18</v>
      </c>
      <c r="D31" s="26" t="s">
        <v>361</v>
      </c>
      <c r="F31" s="37">
        <v>27</v>
      </c>
      <c r="G31" s="38" t="s">
        <v>382</v>
      </c>
      <c r="H31" s="38" t="s">
        <v>374</v>
      </c>
    </row>
    <row r="32" spans="1:8" x14ac:dyDescent="0.2">
      <c r="A32" s="37">
        <v>4</v>
      </c>
      <c r="B32" s="26" t="s">
        <v>397</v>
      </c>
      <c r="C32" s="37">
        <v>19</v>
      </c>
      <c r="D32" s="26" t="s">
        <v>369</v>
      </c>
      <c r="F32" s="37">
        <v>28</v>
      </c>
      <c r="G32" s="38" t="s">
        <v>392</v>
      </c>
      <c r="H32" s="38" t="s">
        <v>381</v>
      </c>
    </row>
    <row r="33" spans="1:8" x14ac:dyDescent="0.2">
      <c r="A33" s="37">
        <v>4</v>
      </c>
      <c r="B33" s="26" t="s">
        <v>407</v>
      </c>
      <c r="C33" s="37">
        <v>25</v>
      </c>
      <c r="D33" s="26" t="s">
        <v>361</v>
      </c>
      <c r="F33" s="37">
        <v>29</v>
      </c>
      <c r="G33" s="38" t="s">
        <v>392</v>
      </c>
      <c r="H33" s="38" t="s">
        <v>381</v>
      </c>
    </row>
    <row r="34" spans="1:8" x14ac:dyDescent="0.2">
      <c r="A34" s="37">
        <v>4</v>
      </c>
      <c r="B34" s="26" t="s">
        <v>360</v>
      </c>
      <c r="C34" s="37">
        <v>26</v>
      </c>
      <c r="D34" s="26" t="s">
        <v>369</v>
      </c>
      <c r="F34" s="37">
        <v>30</v>
      </c>
      <c r="G34" s="38" t="s">
        <v>363</v>
      </c>
      <c r="H34" s="38" t="s">
        <v>362</v>
      </c>
    </row>
    <row r="35" spans="1:8" x14ac:dyDescent="0.2">
      <c r="A35" s="37">
        <v>4</v>
      </c>
      <c r="B35" s="26" t="s">
        <v>363</v>
      </c>
      <c r="C35" s="37">
        <v>27</v>
      </c>
      <c r="D35" s="26" t="s">
        <v>369</v>
      </c>
      <c r="F35" s="37">
        <v>31</v>
      </c>
      <c r="G35" s="38" t="s">
        <v>395</v>
      </c>
      <c r="H35" s="38" t="s">
        <v>374</v>
      </c>
    </row>
    <row r="36" spans="1:8" x14ac:dyDescent="0.2">
      <c r="A36" s="37">
        <v>4</v>
      </c>
      <c r="B36" s="26" t="s">
        <v>378</v>
      </c>
      <c r="C36" s="37">
        <v>28</v>
      </c>
      <c r="D36" s="26" t="s">
        <v>383</v>
      </c>
      <c r="F36" s="37">
        <v>32</v>
      </c>
      <c r="G36" s="37" t="s">
        <v>382</v>
      </c>
      <c r="H36" s="37" t="s">
        <v>374</v>
      </c>
    </row>
    <row r="37" spans="1:8" x14ac:dyDescent="0.2">
      <c r="A37" s="37">
        <v>4</v>
      </c>
      <c r="B37" s="26" t="s">
        <v>363</v>
      </c>
      <c r="C37" s="37">
        <v>30</v>
      </c>
      <c r="D37" s="26" t="s">
        <v>377</v>
      </c>
      <c r="F37" s="37">
        <v>33</v>
      </c>
      <c r="G37" s="38" t="s">
        <v>395</v>
      </c>
      <c r="H37" s="38" t="s">
        <v>365</v>
      </c>
    </row>
    <row r="38" spans="1:8" x14ac:dyDescent="0.2">
      <c r="A38" s="37">
        <v>4</v>
      </c>
      <c r="B38" s="26" t="s">
        <v>392</v>
      </c>
      <c r="C38" s="37">
        <v>32</v>
      </c>
      <c r="D38" s="26" t="s">
        <v>383</v>
      </c>
      <c r="F38" s="37">
        <v>34</v>
      </c>
      <c r="G38" s="38" t="s">
        <v>392</v>
      </c>
      <c r="H38" s="38" t="s">
        <v>374</v>
      </c>
    </row>
    <row r="39" spans="1:8" x14ac:dyDescent="0.2">
      <c r="A39" s="37">
        <v>4</v>
      </c>
      <c r="B39" s="26" t="s">
        <v>395</v>
      </c>
      <c r="C39" s="37">
        <v>33</v>
      </c>
      <c r="D39" s="26" t="s">
        <v>377</v>
      </c>
    </row>
    <row r="40" spans="1:8" x14ac:dyDescent="0.2">
      <c r="A40" s="37">
        <v>4</v>
      </c>
      <c r="B40" s="26" t="s">
        <v>370</v>
      </c>
      <c r="C40" s="37">
        <v>33</v>
      </c>
      <c r="D40" s="26" t="s">
        <v>391</v>
      </c>
    </row>
    <row r="41" spans="1:8" x14ac:dyDescent="0.2">
      <c r="B41" s="37"/>
      <c r="C41"/>
      <c r="D41" s="37"/>
    </row>
    <row r="42" spans="1:8" x14ac:dyDescent="0.2">
      <c r="A42" s="37" t="s">
        <v>396</v>
      </c>
    </row>
    <row r="43" spans="1:8" x14ac:dyDescent="0.2">
      <c r="A43" s="37">
        <v>10</v>
      </c>
      <c r="B43" s="26" t="s">
        <v>372</v>
      </c>
      <c r="C43" s="37">
        <v>17</v>
      </c>
      <c r="D43" s="26" t="s">
        <v>391</v>
      </c>
    </row>
    <row r="44" spans="1:8" x14ac:dyDescent="0.2">
      <c r="A44" s="37">
        <v>9</v>
      </c>
      <c r="B44" s="26" t="s">
        <v>403</v>
      </c>
      <c r="C44" s="37">
        <v>7</v>
      </c>
      <c r="D44" s="26" t="s">
        <v>391</v>
      </c>
    </row>
    <row r="45" spans="1:8" x14ac:dyDescent="0.2">
      <c r="A45" s="37">
        <v>9</v>
      </c>
      <c r="B45" s="26" t="s">
        <v>403</v>
      </c>
      <c r="C45" s="37">
        <v>11</v>
      </c>
      <c r="D45" s="26" t="s">
        <v>391</v>
      </c>
    </row>
    <row r="46" spans="1:8" x14ac:dyDescent="0.2">
      <c r="A46" s="37">
        <v>9</v>
      </c>
      <c r="B46" s="26" t="s">
        <v>395</v>
      </c>
      <c r="C46" s="37">
        <v>34</v>
      </c>
      <c r="D46" s="26" t="s">
        <v>391</v>
      </c>
    </row>
    <row r="47" spans="1:8" x14ac:dyDescent="0.2">
      <c r="A47" s="37">
        <v>8</v>
      </c>
      <c r="B47" s="26" t="s">
        <v>370</v>
      </c>
      <c r="C47" s="37">
        <v>32</v>
      </c>
      <c r="D47" s="26" t="s">
        <v>391</v>
      </c>
    </row>
    <row r="48" spans="1:8" x14ac:dyDescent="0.2">
      <c r="A48" s="37">
        <v>7</v>
      </c>
      <c r="B48" s="26" t="s">
        <v>390</v>
      </c>
      <c r="C48" s="37">
        <v>30</v>
      </c>
      <c r="D48" s="26" t="s">
        <v>391</v>
      </c>
    </row>
    <row r="49" spans="1:4" x14ac:dyDescent="0.2">
      <c r="A49" s="37">
        <v>6</v>
      </c>
      <c r="B49" s="26" t="s">
        <v>403</v>
      </c>
      <c r="C49" s="37">
        <v>6</v>
      </c>
      <c r="D49" s="26" t="s">
        <v>391</v>
      </c>
    </row>
    <row r="50" spans="1:4" x14ac:dyDescent="0.2">
      <c r="A50" s="37">
        <v>5</v>
      </c>
      <c r="B50" s="26" t="s">
        <v>390</v>
      </c>
      <c r="C50" s="37">
        <v>8</v>
      </c>
      <c r="D50" s="26" t="s">
        <v>391</v>
      </c>
    </row>
    <row r="51" spans="1:4" x14ac:dyDescent="0.2">
      <c r="A51" s="37">
        <v>5</v>
      </c>
      <c r="B51" s="26" t="s">
        <v>404</v>
      </c>
      <c r="C51" s="37">
        <v>10</v>
      </c>
      <c r="D51" s="26" t="s">
        <v>391</v>
      </c>
    </row>
    <row r="52" spans="1:4" x14ac:dyDescent="0.2">
      <c r="A52" s="37">
        <v>5</v>
      </c>
      <c r="B52" s="26" t="s">
        <v>378</v>
      </c>
      <c r="C52" s="37">
        <v>12</v>
      </c>
      <c r="D52" s="26" t="s">
        <v>391</v>
      </c>
    </row>
    <row r="53" spans="1:4" x14ac:dyDescent="0.2">
      <c r="A53" s="37">
        <v>5</v>
      </c>
      <c r="B53" s="26" t="s">
        <v>382</v>
      </c>
      <c r="C53" s="37">
        <v>18</v>
      </c>
      <c r="D53" s="26" t="s">
        <v>391</v>
      </c>
    </row>
    <row r="54" spans="1:4" x14ac:dyDescent="0.2">
      <c r="A54" s="37">
        <v>5</v>
      </c>
      <c r="B54" s="26" t="s">
        <v>378</v>
      </c>
      <c r="C54" s="37">
        <v>24</v>
      </c>
      <c r="D54" s="26" t="s">
        <v>391</v>
      </c>
    </row>
    <row r="55" spans="1:4" x14ac:dyDescent="0.2">
      <c r="A55" s="37">
        <v>5</v>
      </c>
      <c r="B55" s="26" t="s">
        <v>385</v>
      </c>
      <c r="C55" s="37">
        <v>28</v>
      </c>
      <c r="D55" s="26" t="s">
        <v>361</v>
      </c>
    </row>
    <row r="56" spans="1:4" x14ac:dyDescent="0.2">
      <c r="A56" s="37">
        <v>5</v>
      </c>
      <c r="B56" s="26" t="s">
        <v>378</v>
      </c>
      <c r="C56" s="37">
        <v>30</v>
      </c>
      <c r="D56" s="26" t="s">
        <v>391</v>
      </c>
    </row>
    <row r="57" spans="1:4" x14ac:dyDescent="0.2">
      <c r="A57" s="37">
        <v>4</v>
      </c>
      <c r="B57" s="26" t="s">
        <v>408</v>
      </c>
      <c r="C57" s="37">
        <v>2</v>
      </c>
      <c r="D57" s="26" t="s">
        <v>391</v>
      </c>
    </row>
    <row r="58" spans="1:4" x14ac:dyDescent="0.2">
      <c r="A58" s="37">
        <v>4</v>
      </c>
      <c r="B58" s="26" t="s">
        <v>360</v>
      </c>
      <c r="C58" s="37">
        <v>3</v>
      </c>
      <c r="D58" s="26" t="s">
        <v>361</v>
      </c>
    </row>
    <row r="59" spans="1:4" x14ac:dyDescent="0.2">
      <c r="A59" s="37">
        <v>4</v>
      </c>
      <c r="B59" s="26" t="s">
        <v>390</v>
      </c>
      <c r="C59" s="37">
        <v>4</v>
      </c>
      <c r="D59" s="26" t="s">
        <v>391</v>
      </c>
    </row>
    <row r="60" spans="1:4" x14ac:dyDescent="0.2">
      <c r="A60" s="37">
        <v>4</v>
      </c>
      <c r="B60" s="26" t="s">
        <v>403</v>
      </c>
      <c r="C60" s="37">
        <v>5</v>
      </c>
      <c r="D60" s="26" t="s">
        <v>391</v>
      </c>
    </row>
    <row r="61" spans="1:4" x14ac:dyDescent="0.2">
      <c r="A61" s="37">
        <v>4</v>
      </c>
      <c r="B61" s="26" t="s">
        <v>367</v>
      </c>
      <c r="C61" s="37">
        <v>6</v>
      </c>
      <c r="D61" s="26" t="s">
        <v>391</v>
      </c>
    </row>
    <row r="62" spans="1:4" x14ac:dyDescent="0.2">
      <c r="A62" s="37">
        <v>4</v>
      </c>
      <c r="B62" s="26" t="s">
        <v>404</v>
      </c>
      <c r="C62" s="37">
        <v>7</v>
      </c>
      <c r="D62" s="26" t="s">
        <v>391</v>
      </c>
    </row>
    <row r="63" spans="1:4" x14ac:dyDescent="0.2">
      <c r="A63" s="37">
        <v>4</v>
      </c>
      <c r="B63" s="26" t="s">
        <v>389</v>
      </c>
      <c r="C63" s="37">
        <v>10</v>
      </c>
      <c r="D63" s="26" t="s">
        <v>391</v>
      </c>
    </row>
    <row r="64" spans="1:4" x14ac:dyDescent="0.2">
      <c r="A64" s="37">
        <v>4</v>
      </c>
      <c r="B64" s="26" t="s">
        <v>378</v>
      </c>
      <c r="C64" s="37">
        <v>14</v>
      </c>
      <c r="D64" s="26" t="s">
        <v>391</v>
      </c>
    </row>
    <row r="65" spans="1:4" x14ac:dyDescent="0.2">
      <c r="A65" s="37">
        <v>4</v>
      </c>
      <c r="B65" t="s">
        <v>360</v>
      </c>
      <c r="C65" s="37">
        <v>15</v>
      </c>
      <c r="D65" s="26" t="s">
        <v>391</v>
      </c>
    </row>
    <row r="66" spans="1:4" x14ac:dyDescent="0.2">
      <c r="A66" s="37">
        <v>4</v>
      </c>
      <c r="B66" t="s">
        <v>392</v>
      </c>
      <c r="C66" s="37">
        <v>19</v>
      </c>
      <c r="D66" s="26" t="s">
        <v>383</v>
      </c>
    </row>
    <row r="67" spans="1:4" x14ac:dyDescent="0.2">
      <c r="A67" s="37">
        <v>4</v>
      </c>
      <c r="B67" s="26" t="s">
        <v>380</v>
      </c>
      <c r="C67" s="37">
        <v>22</v>
      </c>
      <c r="D67" s="26" t="s">
        <v>391</v>
      </c>
    </row>
    <row r="68" spans="1:4" x14ac:dyDescent="0.2">
      <c r="A68" s="37">
        <v>4</v>
      </c>
      <c r="B68" s="26" t="s">
        <v>360</v>
      </c>
      <c r="C68" s="37">
        <v>27</v>
      </c>
      <c r="D68" s="26" t="s">
        <v>391</v>
      </c>
    </row>
    <row r="69" spans="1:4" x14ac:dyDescent="0.2">
      <c r="A69" s="37">
        <v>4</v>
      </c>
      <c r="B69" s="26" t="s">
        <v>397</v>
      </c>
      <c r="C69" s="37">
        <v>27</v>
      </c>
      <c r="D69" s="26" t="s">
        <v>391</v>
      </c>
    </row>
    <row r="70" spans="1:4" x14ac:dyDescent="0.2">
      <c r="A70" s="37">
        <v>4</v>
      </c>
      <c r="B70" s="26" t="s">
        <v>382</v>
      </c>
      <c r="C70" s="37">
        <v>28</v>
      </c>
      <c r="D70" s="26" t="s">
        <v>391</v>
      </c>
    </row>
    <row r="71" spans="1:4" x14ac:dyDescent="0.2">
      <c r="A71" s="37">
        <v>4</v>
      </c>
      <c r="B71" s="26" t="s">
        <v>387</v>
      </c>
      <c r="C71" s="37">
        <v>30</v>
      </c>
      <c r="D71" s="26" t="s">
        <v>391</v>
      </c>
    </row>
    <row r="72" spans="1:4" x14ac:dyDescent="0.2">
      <c r="A72" s="37">
        <v>4</v>
      </c>
      <c r="B72" s="26" t="s">
        <v>360</v>
      </c>
      <c r="C72" s="37">
        <v>32</v>
      </c>
      <c r="D72" s="26" t="s">
        <v>391</v>
      </c>
    </row>
  </sheetData>
  <pageMargins left="0.5" right="0.5" top="1" bottom="1" header="0.5" footer="0.5"/>
  <pageSetup orientation="portrait" horizontalDpi="4294967293" verticalDpi="4294967293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1"/>
  <sheetViews>
    <sheetView workbookViewId="0">
      <selection activeCell="A3" sqref="A3"/>
    </sheetView>
  </sheetViews>
  <sheetFormatPr defaultRowHeight="12.75" x14ac:dyDescent="0.2"/>
  <cols>
    <col min="1" max="1" width="6.42578125" style="37" customWidth="1"/>
    <col min="2" max="2" width="16.7109375" customWidth="1"/>
    <col min="3" max="4" width="7.85546875" style="37" customWidth="1"/>
    <col min="5" max="5" width="6.42578125" style="37" customWidth="1"/>
    <col min="6" max="6" width="16.7109375" style="37" customWidth="1"/>
    <col min="7" max="7" width="7.85546875" style="37" customWidth="1"/>
    <col min="8" max="8" width="5.85546875" customWidth="1"/>
    <col min="9" max="9" width="12.42578125" style="37" customWidth="1"/>
    <col min="10" max="10" width="14" style="37" customWidth="1"/>
    <col min="11" max="11" width="12" style="37" customWidth="1"/>
    <col min="12" max="12" width="3.140625" style="42" bestFit="1" customWidth="1"/>
  </cols>
  <sheetData>
    <row r="1" spans="1:12" x14ac:dyDescent="0.2">
      <c r="A1" s="38" t="s">
        <v>409</v>
      </c>
      <c r="B1" t="s">
        <v>353</v>
      </c>
      <c r="C1" s="37" t="s">
        <v>354</v>
      </c>
      <c r="E1" s="38" t="s">
        <v>409</v>
      </c>
      <c r="F1" t="s">
        <v>353</v>
      </c>
      <c r="G1" s="37" t="s">
        <v>354</v>
      </c>
      <c r="I1" s="37" t="s">
        <v>356</v>
      </c>
      <c r="J1" s="37" t="s">
        <v>357</v>
      </c>
      <c r="K1" s="38" t="s">
        <v>126</v>
      </c>
      <c r="L1" s="41"/>
    </row>
    <row r="2" spans="1:12" x14ac:dyDescent="0.2">
      <c r="A2" s="39" t="s">
        <v>410</v>
      </c>
      <c r="E2" s="39" t="s">
        <v>410</v>
      </c>
      <c r="F2"/>
    </row>
    <row r="3" spans="1:12" x14ac:dyDescent="0.2">
      <c r="F3"/>
    </row>
    <row r="4" spans="1:12" x14ac:dyDescent="0.2">
      <c r="A4" s="40" t="s">
        <v>359</v>
      </c>
      <c r="E4" s="40" t="s">
        <v>359</v>
      </c>
      <c r="F4"/>
    </row>
    <row r="5" spans="1:12" x14ac:dyDescent="0.2">
      <c r="A5" s="37">
        <v>14</v>
      </c>
      <c r="B5" s="26" t="s">
        <v>360</v>
      </c>
      <c r="C5" s="38" t="s">
        <v>411</v>
      </c>
      <c r="E5" s="37">
        <v>5</v>
      </c>
      <c r="F5" s="26" t="s">
        <v>412</v>
      </c>
      <c r="G5" s="38">
        <v>1</v>
      </c>
      <c r="H5" s="37"/>
      <c r="I5" s="37">
        <v>1</v>
      </c>
      <c r="J5" s="37" t="s">
        <v>360</v>
      </c>
      <c r="K5" s="38">
        <v>4</v>
      </c>
    </row>
    <row r="6" spans="1:12" x14ac:dyDescent="0.2">
      <c r="A6" s="37">
        <v>12</v>
      </c>
      <c r="B6" s="26" t="s">
        <v>363</v>
      </c>
      <c r="C6" s="38" t="s">
        <v>413</v>
      </c>
      <c r="E6" s="37">
        <v>5</v>
      </c>
      <c r="F6" s="26" t="s">
        <v>364</v>
      </c>
      <c r="G6" s="38">
        <v>2</v>
      </c>
      <c r="H6" s="37"/>
      <c r="I6" s="37">
        <v>2</v>
      </c>
      <c r="J6" s="37" t="s">
        <v>364</v>
      </c>
      <c r="K6" s="38">
        <v>5</v>
      </c>
    </row>
    <row r="7" spans="1:12" x14ac:dyDescent="0.2">
      <c r="A7" s="37">
        <v>11</v>
      </c>
      <c r="B7" s="26" t="s">
        <v>368</v>
      </c>
      <c r="C7" s="38">
        <v>8</v>
      </c>
      <c r="E7" s="37">
        <v>5</v>
      </c>
      <c r="F7" s="26" t="s">
        <v>375</v>
      </c>
      <c r="G7" s="38" t="s">
        <v>411</v>
      </c>
      <c r="H7" s="37"/>
      <c r="I7" s="37">
        <v>3</v>
      </c>
      <c r="J7" s="37" t="s">
        <v>367</v>
      </c>
      <c r="K7" s="38">
        <v>4</v>
      </c>
    </row>
    <row r="8" spans="1:12" x14ac:dyDescent="0.2">
      <c r="A8" s="38">
        <v>11</v>
      </c>
      <c r="B8" s="26" t="s">
        <v>380</v>
      </c>
      <c r="C8" s="38">
        <v>20</v>
      </c>
      <c r="E8" s="37">
        <v>5</v>
      </c>
      <c r="F8" s="41" t="s">
        <v>406</v>
      </c>
      <c r="G8" s="38">
        <v>4</v>
      </c>
      <c r="I8" s="37">
        <v>4</v>
      </c>
      <c r="J8" s="37" t="s">
        <v>370</v>
      </c>
      <c r="K8" s="38">
        <v>2</v>
      </c>
      <c r="L8" s="41" t="s">
        <v>414</v>
      </c>
    </row>
    <row r="9" spans="1:12" x14ac:dyDescent="0.2">
      <c r="A9" s="37">
        <v>9</v>
      </c>
      <c r="B9" s="26" t="s">
        <v>366</v>
      </c>
      <c r="C9" s="38" t="s">
        <v>415</v>
      </c>
      <c r="E9" s="37">
        <v>5</v>
      </c>
      <c r="F9" s="41" t="s">
        <v>378</v>
      </c>
      <c r="G9" s="38">
        <v>5</v>
      </c>
      <c r="I9" s="37">
        <v>5</v>
      </c>
      <c r="J9" s="37" t="s">
        <v>373</v>
      </c>
      <c r="K9" s="38">
        <v>3</v>
      </c>
    </row>
    <row r="10" spans="1:12" x14ac:dyDescent="0.2">
      <c r="A10" s="37">
        <v>9</v>
      </c>
      <c r="B10" s="26" t="s">
        <v>382</v>
      </c>
      <c r="C10" s="38" t="s">
        <v>416</v>
      </c>
      <c r="E10" s="37">
        <v>5</v>
      </c>
      <c r="F10" s="41" t="s">
        <v>360</v>
      </c>
      <c r="G10" s="38">
        <v>5</v>
      </c>
      <c r="I10" s="37">
        <v>6</v>
      </c>
      <c r="J10" s="37" t="s">
        <v>370</v>
      </c>
      <c r="K10" s="38">
        <v>6</v>
      </c>
    </row>
    <row r="11" spans="1:12" x14ac:dyDescent="0.2">
      <c r="A11" s="38" t="s">
        <v>417</v>
      </c>
      <c r="B11" s="26" t="s">
        <v>397</v>
      </c>
      <c r="C11" s="38">
        <v>28</v>
      </c>
      <c r="E11" s="37">
        <v>5</v>
      </c>
      <c r="F11" s="41" t="s">
        <v>389</v>
      </c>
      <c r="G11" s="38">
        <v>5</v>
      </c>
      <c r="I11" s="37">
        <v>7</v>
      </c>
      <c r="J11" s="37" t="s">
        <v>376</v>
      </c>
      <c r="K11" s="37">
        <v>4</v>
      </c>
      <c r="L11" s="41" t="s">
        <v>414</v>
      </c>
    </row>
    <row r="12" spans="1:12" x14ac:dyDescent="0.2">
      <c r="A12" s="37">
        <v>8</v>
      </c>
      <c r="B12" s="26" t="s">
        <v>378</v>
      </c>
      <c r="C12" s="38">
        <v>10</v>
      </c>
      <c r="E12" s="37">
        <v>5</v>
      </c>
      <c r="F12" s="41" t="s">
        <v>378</v>
      </c>
      <c r="G12" s="38" t="s">
        <v>418</v>
      </c>
      <c r="I12" s="37">
        <v>8</v>
      </c>
      <c r="J12" s="37" t="s">
        <v>368</v>
      </c>
      <c r="K12" s="38">
        <v>11</v>
      </c>
    </row>
    <row r="13" spans="1:12" x14ac:dyDescent="0.2">
      <c r="A13" s="38">
        <v>8</v>
      </c>
      <c r="B13" s="26" t="s">
        <v>387</v>
      </c>
      <c r="C13" s="38" t="s">
        <v>416</v>
      </c>
      <c r="E13" s="37">
        <v>5</v>
      </c>
      <c r="F13" s="41" t="s">
        <v>406</v>
      </c>
      <c r="G13" s="38">
        <v>6</v>
      </c>
      <c r="I13" s="37">
        <v>9</v>
      </c>
      <c r="J13" s="37" t="s">
        <v>360</v>
      </c>
      <c r="K13" s="38">
        <v>5</v>
      </c>
    </row>
    <row r="14" spans="1:12" x14ac:dyDescent="0.2">
      <c r="A14" s="38">
        <v>8</v>
      </c>
      <c r="B14" s="26" t="s">
        <v>360</v>
      </c>
      <c r="C14" s="38">
        <v>25</v>
      </c>
      <c r="E14" s="37">
        <v>5</v>
      </c>
      <c r="F14" s="41" t="s">
        <v>390</v>
      </c>
      <c r="G14" s="38">
        <v>7</v>
      </c>
      <c r="I14" s="37">
        <v>10</v>
      </c>
      <c r="J14" s="37" t="s">
        <v>378</v>
      </c>
      <c r="K14" s="38">
        <v>8</v>
      </c>
    </row>
    <row r="15" spans="1:12" x14ac:dyDescent="0.2">
      <c r="A15" s="37">
        <v>7</v>
      </c>
      <c r="B15" s="26" t="s">
        <v>370</v>
      </c>
      <c r="C15" s="38">
        <v>2</v>
      </c>
      <c r="E15" s="37">
        <v>5</v>
      </c>
      <c r="F15" s="41" t="s">
        <v>376</v>
      </c>
      <c r="G15" s="38">
        <v>9</v>
      </c>
      <c r="I15" s="37">
        <v>11</v>
      </c>
      <c r="J15" s="37" t="s">
        <v>378</v>
      </c>
      <c r="K15" s="38">
        <v>4</v>
      </c>
    </row>
    <row r="16" spans="1:12" x14ac:dyDescent="0.2">
      <c r="A16" s="37">
        <v>7</v>
      </c>
      <c r="B16" s="26" t="s">
        <v>364</v>
      </c>
      <c r="C16" s="38">
        <v>3</v>
      </c>
      <c r="E16" s="37">
        <v>5</v>
      </c>
      <c r="F16" s="41" t="s">
        <v>373</v>
      </c>
      <c r="G16" s="38">
        <v>10</v>
      </c>
      <c r="I16" s="37">
        <v>12</v>
      </c>
      <c r="J16" s="37" t="s">
        <v>360</v>
      </c>
      <c r="K16" s="38">
        <v>5</v>
      </c>
    </row>
    <row r="17" spans="1:12" x14ac:dyDescent="0.2">
      <c r="A17" s="37">
        <v>7</v>
      </c>
      <c r="B17" s="26" t="s">
        <v>366</v>
      </c>
      <c r="C17" s="38" t="s">
        <v>418</v>
      </c>
      <c r="E17" s="37">
        <v>5</v>
      </c>
      <c r="F17" s="41" t="s">
        <v>378</v>
      </c>
      <c r="G17" s="38" t="s">
        <v>419</v>
      </c>
      <c r="I17" s="37">
        <v>13</v>
      </c>
      <c r="J17" s="37" t="s">
        <v>380</v>
      </c>
      <c r="K17" s="38">
        <v>5</v>
      </c>
    </row>
    <row r="18" spans="1:12" x14ac:dyDescent="0.2">
      <c r="A18" s="37">
        <v>7</v>
      </c>
      <c r="B18" s="26" t="s">
        <v>390</v>
      </c>
      <c r="C18" s="38">
        <v>6</v>
      </c>
      <c r="E18" s="37">
        <v>5</v>
      </c>
      <c r="F18" s="41" t="s">
        <v>385</v>
      </c>
      <c r="G18" s="38">
        <v>11</v>
      </c>
      <c r="I18" s="37">
        <v>14</v>
      </c>
      <c r="J18" s="37" t="s">
        <v>385</v>
      </c>
      <c r="K18" s="38">
        <v>5</v>
      </c>
    </row>
    <row r="19" spans="1:12" x14ac:dyDescent="0.2">
      <c r="A19" s="37">
        <v>7</v>
      </c>
      <c r="B19" s="26" t="s">
        <v>376</v>
      </c>
      <c r="C19" s="38" t="s">
        <v>415</v>
      </c>
      <c r="E19" s="37">
        <v>5</v>
      </c>
      <c r="F19" s="41" t="s">
        <v>368</v>
      </c>
      <c r="G19" s="38">
        <v>12</v>
      </c>
      <c r="I19" s="37">
        <v>15</v>
      </c>
      <c r="J19" s="37" t="s">
        <v>387</v>
      </c>
      <c r="K19" s="38">
        <v>5</v>
      </c>
    </row>
    <row r="20" spans="1:12" x14ac:dyDescent="0.2">
      <c r="A20" s="37">
        <v>7</v>
      </c>
      <c r="B20" s="26" t="s">
        <v>360</v>
      </c>
      <c r="C20" s="38" t="s">
        <v>420</v>
      </c>
      <c r="E20" s="37">
        <v>5</v>
      </c>
      <c r="F20" s="41" t="s">
        <v>360</v>
      </c>
      <c r="G20" s="38">
        <v>12</v>
      </c>
      <c r="I20" s="37">
        <v>16</v>
      </c>
      <c r="J20" s="37" t="s">
        <v>385</v>
      </c>
      <c r="K20" s="38">
        <v>3</v>
      </c>
      <c r="L20" s="41" t="s">
        <v>421</v>
      </c>
    </row>
    <row r="21" spans="1:12" x14ac:dyDescent="0.2">
      <c r="A21" s="37">
        <v>7</v>
      </c>
      <c r="B21" s="26" t="s">
        <v>366</v>
      </c>
      <c r="C21" s="38">
        <v>11</v>
      </c>
      <c r="E21" s="37">
        <v>5</v>
      </c>
      <c r="F21" s="41" t="s">
        <v>397</v>
      </c>
      <c r="G21" s="38">
        <v>12</v>
      </c>
      <c r="I21" s="37">
        <v>17</v>
      </c>
      <c r="J21" s="38" t="s">
        <v>390</v>
      </c>
      <c r="K21" s="37">
        <v>5</v>
      </c>
    </row>
    <row r="22" spans="1:12" x14ac:dyDescent="0.2">
      <c r="A22" s="37">
        <v>7</v>
      </c>
      <c r="B22" s="26" t="s">
        <v>368</v>
      </c>
      <c r="C22" s="38">
        <v>13</v>
      </c>
      <c r="E22" s="37">
        <v>5</v>
      </c>
      <c r="F22" s="41" t="s">
        <v>372</v>
      </c>
      <c r="G22" s="38">
        <v>12</v>
      </c>
      <c r="I22" s="37">
        <v>18</v>
      </c>
      <c r="J22" s="38" t="s">
        <v>387</v>
      </c>
      <c r="K22" s="37">
        <v>5</v>
      </c>
    </row>
    <row r="23" spans="1:12" x14ac:dyDescent="0.2">
      <c r="A23" s="37">
        <v>7</v>
      </c>
      <c r="B23" s="26" t="s">
        <v>372</v>
      </c>
      <c r="C23" s="38">
        <v>15</v>
      </c>
      <c r="E23" s="37">
        <v>5</v>
      </c>
      <c r="F23" s="41" t="s">
        <v>380</v>
      </c>
      <c r="G23" s="38">
        <v>13</v>
      </c>
      <c r="I23" s="37">
        <v>19</v>
      </c>
      <c r="J23" s="37" t="s">
        <v>363</v>
      </c>
      <c r="K23" s="37">
        <v>2</v>
      </c>
    </row>
    <row r="24" spans="1:12" x14ac:dyDescent="0.2">
      <c r="A24" s="37">
        <v>7</v>
      </c>
      <c r="B24" s="26" t="s">
        <v>380</v>
      </c>
      <c r="C24" s="38" t="s">
        <v>422</v>
      </c>
      <c r="E24" s="37">
        <v>5</v>
      </c>
      <c r="F24" s="41" t="s">
        <v>385</v>
      </c>
      <c r="G24" s="38">
        <v>14</v>
      </c>
      <c r="I24" s="37">
        <v>20</v>
      </c>
      <c r="J24" s="37" t="s">
        <v>382</v>
      </c>
      <c r="K24" s="37">
        <v>2</v>
      </c>
      <c r="L24" s="42" t="s">
        <v>414</v>
      </c>
    </row>
    <row r="25" spans="1:12" x14ac:dyDescent="0.2">
      <c r="A25" s="38">
        <v>7</v>
      </c>
      <c r="B25" s="26" t="s">
        <v>390</v>
      </c>
      <c r="C25" s="38">
        <v>22</v>
      </c>
      <c r="E25" s="37">
        <v>5</v>
      </c>
      <c r="F25" s="41" t="s">
        <v>360</v>
      </c>
      <c r="G25" s="38">
        <v>14</v>
      </c>
      <c r="I25" s="37">
        <v>21</v>
      </c>
      <c r="J25" s="38" t="s">
        <v>360</v>
      </c>
      <c r="K25" s="37">
        <v>5</v>
      </c>
    </row>
    <row r="26" spans="1:12" x14ac:dyDescent="0.2">
      <c r="A26" s="38">
        <v>7</v>
      </c>
      <c r="B26" s="26" t="s">
        <v>382</v>
      </c>
      <c r="C26" s="38" t="s">
        <v>423</v>
      </c>
      <c r="E26" s="37">
        <v>5</v>
      </c>
      <c r="F26" s="41" t="s">
        <v>372</v>
      </c>
      <c r="G26" s="38">
        <v>15</v>
      </c>
      <c r="I26" s="37">
        <v>22</v>
      </c>
      <c r="J26" s="38" t="s">
        <v>392</v>
      </c>
      <c r="K26" s="37">
        <v>3</v>
      </c>
    </row>
    <row r="27" spans="1:12" x14ac:dyDescent="0.2">
      <c r="A27" s="38">
        <v>7</v>
      </c>
      <c r="B27" s="26" t="s">
        <v>363</v>
      </c>
      <c r="C27" s="38">
        <v>25</v>
      </c>
      <c r="E27" s="37">
        <v>5</v>
      </c>
      <c r="F27" s="41" t="s">
        <v>370</v>
      </c>
      <c r="G27" s="38">
        <v>16</v>
      </c>
      <c r="I27" s="37">
        <v>23</v>
      </c>
      <c r="J27" s="38" t="s">
        <v>385</v>
      </c>
      <c r="K27" s="37">
        <v>2</v>
      </c>
      <c r="L27" s="41" t="s">
        <v>421</v>
      </c>
    </row>
    <row r="28" spans="1:12" x14ac:dyDescent="0.2">
      <c r="A28" s="38">
        <v>7</v>
      </c>
      <c r="B28" s="26" t="s">
        <v>385</v>
      </c>
      <c r="C28" s="38">
        <v>28</v>
      </c>
      <c r="E28" s="37">
        <v>5</v>
      </c>
      <c r="F28" s="41" t="s">
        <v>385</v>
      </c>
      <c r="G28" s="38" t="s">
        <v>422</v>
      </c>
      <c r="I28" s="37">
        <v>24</v>
      </c>
      <c r="J28" s="38" t="s">
        <v>360</v>
      </c>
      <c r="K28" s="37">
        <v>4</v>
      </c>
    </row>
    <row r="29" spans="1:12" x14ac:dyDescent="0.2">
      <c r="A29" s="38">
        <v>7</v>
      </c>
      <c r="B29" s="26" t="s">
        <v>392</v>
      </c>
      <c r="C29" s="38">
        <v>28</v>
      </c>
      <c r="E29" s="37">
        <v>5</v>
      </c>
      <c r="F29" s="41" t="s">
        <v>390</v>
      </c>
      <c r="G29" s="38">
        <v>17</v>
      </c>
      <c r="I29" s="37">
        <v>25</v>
      </c>
      <c r="J29" s="38" t="s">
        <v>393</v>
      </c>
      <c r="K29" s="37">
        <v>2</v>
      </c>
      <c r="L29" s="41" t="s">
        <v>421</v>
      </c>
    </row>
    <row r="30" spans="1:12" x14ac:dyDescent="0.2">
      <c r="A30" s="38">
        <v>7</v>
      </c>
      <c r="B30" s="26" t="s">
        <v>407</v>
      </c>
      <c r="C30" s="38" t="s">
        <v>413</v>
      </c>
      <c r="E30" s="37">
        <v>5</v>
      </c>
      <c r="F30" s="42" t="s">
        <v>363</v>
      </c>
      <c r="G30" s="37">
        <v>18</v>
      </c>
      <c r="I30" s="37">
        <v>26</v>
      </c>
      <c r="J30" s="38" t="s">
        <v>394</v>
      </c>
      <c r="K30" s="37">
        <v>3</v>
      </c>
      <c r="L30" s="41" t="s">
        <v>414</v>
      </c>
    </row>
    <row r="31" spans="1:12" x14ac:dyDescent="0.2">
      <c r="A31" s="38">
        <v>7</v>
      </c>
      <c r="B31" s="26" t="s">
        <v>385</v>
      </c>
      <c r="C31" s="38" t="s">
        <v>1945</v>
      </c>
      <c r="E31" s="37">
        <v>5</v>
      </c>
      <c r="F31" s="42" t="s">
        <v>387</v>
      </c>
      <c r="G31" s="37">
        <v>18</v>
      </c>
      <c r="I31" s="37">
        <v>27</v>
      </c>
      <c r="J31" s="38" t="s">
        <v>382</v>
      </c>
      <c r="K31" s="37">
        <v>3</v>
      </c>
    </row>
    <row r="32" spans="1:12" x14ac:dyDescent="0.2">
      <c r="A32" s="38">
        <v>7</v>
      </c>
      <c r="B32" s="26" t="s">
        <v>658</v>
      </c>
      <c r="C32" s="38">
        <v>34</v>
      </c>
      <c r="E32" s="37">
        <v>5</v>
      </c>
      <c r="F32" s="42" t="s">
        <v>392</v>
      </c>
      <c r="G32" s="37">
        <v>19</v>
      </c>
      <c r="I32" s="37">
        <v>28</v>
      </c>
      <c r="J32" s="38" t="s">
        <v>392</v>
      </c>
      <c r="K32" s="37">
        <v>7</v>
      </c>
    </row>
    <row r="33" spans="1:12" x14ac:dyDescent="0.2">
      <c r="A33" s="37">
        <v>6</v>
      </c>
      <c r="B33" s="26" t="s">
        <v>390</v>
      </c>
      <c r="C33" s="38">
        <v>3</v>
      </c>
      <c r="E33" s="37">
        <v>5</v>
      </c>
      <c r="F33" s="42" t="s">
        <v>385</v>
      </c>
      <c r="G33" s="37">
        <v>21</v>
      </c>
      <c r="I33" s="37">
        <v>29</v>
      </c>
      <c r="J33" s="38" t="s">
        <v>392</v>
      </c>
      <c r="K33" s="37">
        <v>4</v>
      </c>
    </row>
    <row r="34" spans="1:12" x14ac:dyDescent="0.2">
      <c r="A34" s="37">
        <v>6</v>
      </c>
      <c r="B34" s="26" t="s">
        <v>367</v>
      </c>
      <c r="C34" s="38">
        <v>4</v>
      </c>
      <c r="E34" s="37">
        <v>5</v>
      </c>
      <c r="F34" s="42" t="s">
        <v>360</v>
      </c>
      <c r="G34" s="37">
        <v>21</v>
      </c>
      <c r="I34" s="37">
        <v>30</v>
      </c>
      <c r="J34" s="38" t="s">
        <v>363</v>
      </c>
      <c r="K34" s="37">
        <v>4</v>
      </c>
      <c r="L34" s="41" t="s">
        <v>414</v>
      </c>
    </row>
    <row r="35" spans="1:12" x14ac:dyDescent="0.2">
      <c r="A35" s="37">
        <v>6</v>
      </c>
      <c r="B35" s="26" t="s">
        <v>370</v>
      </c>
      <c r="C35" s="38">
        <v>6</v>
      </c>
      <c r="E35" s="37">
        <v>5</v>
      </c>
      <c r="F35" s="41" t="s">
        <v>382</v>
      </c>
      <c r="G35" s="37">
        <v>23</v>
      </c>
      <c r="I35" s="37">
        <v>31</v>
      </c>
      <c r="J35" s="37" t="s">
        <v>395</v>
      </c>
      <c r="K35" s="37">
        <v>3</v>
      </c>
    </row>
    <row r="36" spans="1:12" x14ac:dyDescent="0.2">
      <c r="A36" s="37">
        <v>6</v>
      </c>
      <c r="B36" s="26" t="s">
        <v>368</v>
      </c>
      <c r="C36" s="38">
        <v>6</v>
      </c>
      <c r="E36" s="38">
        <v>5</v>
      </c>
      <c r="F36" s="41" t="s">
        <v>394</v>
      </c>
      <c r="G36" s="38">
        <v>24</v>
      </c>
      <c r="I36" s="37">
        <v>32</v>
      </c>
      <c r="J36" s="37" t="s">
        <v>382</v>
      </c>
      <c r="K36" s="37">
        <v>4</v>
      </c>
    </row>
    <row r="37" spans="1:12" x14ac:dyDescent="0.2">
      <c r="A37" s="37">
        <v>6</v>
      </c>
      <c r="B37" s="26" t="s">
        <v>378</v>
      </c>
      <c r="C37" s="38">
        <v>8</v>
      </c>
      <c r="E37" s="38">
        <v>5</v>
      </c>
      <c r="F37" s="41" t="s">
        <v>392</v>
      </c>
      <c r="G37" s="38" t="s">
        <v>423</v>
      </c>
      <c r="I37" s="37">
        <v>33</v>
      </c>
      <c r="J37" s="38" t="s">
        <v>395</v>
      </c>
      <c r="K37" s="37">
        <v>5</v>
      </c>
    </row>
    <row r="38" spans="1:12" x14ac:dyDescent="0.2">
      <c r="A38" s="37">
        <v>6</v>
      </c>
      <c r="B38" s="26" t="s">
        <v>387</v>
      </c>
      <c r="C38" s="38" t="s">
        <v>424</v>
      </c>
      <c r="E38" s="38">
        <v>5</v>
      </c>
      <c r="F38" s="41" t="s">
        <v>385</v>
      </c>
      <c r="G38" s="38" t="s">
        <v>425</v>
      </c>
      <c r="I38" s="37">
        <v>34</v>
      </c>
      <c r="J38" s="38" t="s">
        <v>392</v>
      </c>
      <c r="K38" s="37">
        <v>3</v>
      </c>
      <c r="L38" s="41" t="s">
        <v>414</v>
      </c>
    </row>
    <row r="39" spans="1:12" x14ac:dyDescent="0.2">
      <c r="A39" s="37">
        <v>6</v>
      </c>
      <c r="B39" s="26" t="s">
        <v>387</v>
      </c>
      <c r="C39" s="38">
        <v>16</v>
      </c>
      <c r="E39" s="37">
        <v>5</v>
      </c>
      <c r="F39" s="41" t="s">
        <v>407</v>
      </c>
      <c r="G39" s="38" t="s">
        <v>427</v>
      </c>
    </row>
    <row r="40" spans="1:12" x14ac:dyDescent="0.2">
      <c r="A40" s="37">
        <v>6</v>
      </c>
      <c r="B40" s="26" t="s">
        <v>382</v>
      </c>
      <c r="C40" s="38" t="s">
        <v>422</v>
      </c>
      <c r="E40" s="38">
        <v>5</v>
      </c>
      <c r="F40" s="41" t="s">
        <v>385</v>
      </c>
      <c r="G40" s="38">
        <v>30</v>
      </c>
    </row>
    <row r="41" spans="1:12" x14ac:dyDescent="0.2">
      <c r="A41" s="37">
        <v>6</v>
      </c>
      <c r="B41" s="26" t="s">
        <v>385</v>
      </c>
      <c r="C41" s="37" t="s">
        <v>426</v>
      </c>
      <c r="E41" s="38">
        <v>5</v>
      </c>
      <c r="F41" s="41" t="s">
        <v>658</v>
      </c>
      <c r="G41" s="38">
        <v>32</v>
      </c>
    </row>
    <row r="42" spans="1:12" x14ac:dyDescent="0.2">
      <c r="A42" s="37">
        <v>6</v>
      </c>
      <c r="B42" s="26" t="s">
        <v>390</v>
      </c>
      <c r="C42" s="37" t="s">
        <v>426</v>
      </c>
      <c r="E42" s="37">
        <v>5</v>
      </c>
      <c r="F42" s="41" t="s">
        <v>390</v>
      </c>
      <c r="G42" s="38" t="s">
        <v>1978</v>
      </c>
    </row>
    <row r="43" spans="1:12" x14ac:dyDescent="0.2">
      <c r="A43" s="37">
        <v>6</v>
      </c>
      <c r="B43" s="26" t="s">
        <v>360</v>
      </c>
      <c r="C43" s="38" t="s">
        <v>428</v>
      </c>
      <c r="E43" s="37">
        <v>5</v>
      </c>
      <c r="F43" s="41" t="s">
        <v>392</v>
      </c>
      <c r="G43" s="38" t="s">
        <v>1978</v>
      </c>
    </row>
    <row r="44" spans="1:12" x14ac:dyDescent="0.2">
      <c r="A44" s="38">
        <v>6</v>
      </c>
      <c r="B44" s="41" t="s">
        <v>387</v>
      </c>
      <c r="C44" s="38" t="s">
        <v>427</v>
      </c>
      <c r="E44" s="37">
        <v>5</v>
      </c>
      <c r="F44" s="41" t="s">
        <v>395</v>
      </c>
      <c r="G44" s="37">
        <v>33</v>
      </c>
    </row>
    <row r="45" spans="1:12" x14ac:dyDescent="0.2">
      <c r="A45" s="38">
        <v>6</v>
      </c>
      <c r="B45" s="41" t="s">
        <v>387</v>
      </c>
      <c r="C45" s="38">
        <v>30</v>
      </c>
      <c r="E45" s="37">
        <v>5</v>
      </c>
      <c r="F45" s="41" t="s">
        <v>370</v>
      </c>
      <c r="G45" s="38" t="s">
        <v>2074</v>
      </c>
    </row>
    <row r="46" spans="1:12" x14ac:dyDescent="0.2">
      <c r="A46" s="38">
        <v>6</v>
      </c>
      <c r="B46" s="41" t="s">
        <v>382</v>
      </c>
      <c r="C46" s="38">
        <v>33</v>
      </c>
    </row>
    <row r="47" spans="1:12" x14ac:dyDescent="0.2">
      <c r="A47" s="38">
        <v>6</v>
      </c>
      <c r="B47" s="41" t="s">
        <v>395</v>
      </c>
      <c r="C47" s="38" t="s">
        <v>2074</v>
      </c>
    </row>
    <row r="48" spans="1:12" x14ac:dyDescent="0.2">
      <c r="A48" s="38"/>
      <c r="B48" s="41"/>
      <c r="C48" s="38"/>
    </row>
    <row r="50" spans="1:7" x14ac:dyDescent="0.2">
      <c r="A50" s="38" t="s">
        <v>429</v>
      </c>
      <c r="B50" s="26"/>
      <c r="E50" s="38" t="s">
        <v>429</v>
      </c>
    </row>
    <row r="51" spans="1:7" x14ac:dyDescent="0.2">
      <c r="A51" s="37">
        <v>13</v>
      </c>
      <c r="B51" s="26" t="s">
        <v>370</v>
      </c>
      <c r="C51" s="38" t="s">
        <v>420</v>
      </c>
      <c r="E51" s="37">
        <v>5</v>
      </c>
      <c r="F51" s="41" t="s">
        <v>360</v>
      </c>
      <c r="G51" s="38" t="s">
        <v>430</v>
      </c>
    </row>
    <row r="52" spans="1:7" x14ac:dyDescent="0.2">
      <c r="A52" s="37">
        <v>12</v>
      </c>
      <c r="B52" t="s">
        <v>382</v>
      </c>
      <c r="C52" s="37" t="s">
        <v>426</v>
      </c>
      <c r="E52" s="37">
        <v>5</v>
      </c>
      <c r="F52" s="41" t="s">
        <v>401</v>
      </c>
      <c r="G52" s="38">
        <v>3</v>
      </c>
    </row>
    <row r="53" spans="1:7" x14ac:dyDescent="0.2">
      <c r="A53" s="37">
        <v>11</v>
      </c>
      <c r="B53" s="26" t="s">
        <v>403</v>
      </c>
      <c r="C53" s="38" t="s">
        <v>415</v>
      </c>
      <c r="E53" s="37">
        <v>5</v>
      </c>
      <c r="F53" s="41" t="s">
        <v>389</v>
      </c>
      <c r="G53" s="38">
        <v>3</v>
      </c>
    </row>
    <row r="54" spans="1:7" x14ac:dyDescent="0.2">
      <c r="A54" s="37">
        <v>11</v>
      </c>
      <c r="B54" s="26" t="s">
        <v>370</v>
      </c>
      <c r="C54" s="38" t="s">
        <v>1978</v>
      </c>
      <c r="E54" s="37">
        <v>5</v>
      </c>
      <c r="F54" s="41" t="s">
        <v>375</v>
      </c>
      <c r="G54" s="38">
        <v>3</v>
      </c>
    </row>
    <row r="55" spans="1:7" x14ac:dyDescent="0.2">
      <c r="A55" s="37">
        <v>10</v>
      </c>
      <c r="B55" s="26" t="s">
        <v>398</v>
      </c>
      <c r="C55" s="38" t="s">
        <v>422</v>
      </c>
      <c r="E55" s="37">
        <v>5</v>
      </c>
      <c r="F55" s="41" t="s">
        <v>378</v>
      </c>
      <c r="G55" s="38" t="s">
        <v>432</v>
      </c>
    </row>
    <row r="56" spans="1:7" x14ac:dyDescent="0.2">
      <c r="A56" s="38" t="s">
        <v>431</v>
      </c>
      <c r="B56" s="26" t="s">
        <v>372</v>
      </c>
      <c r="C56" s="38">
        <v>17</v>
      </c>
      <c r="E56" s="37">
        <v>5</v>
      </c>
      <c r="F56" s="41" t="s">
        <v>390</v>
      </c>
      <c r="G56" s="38" t="s">
        <v>433</v>
      </c>
    </row>
    <row r="57" spans="1:7" x14ac:dyDescent="0.2">
      <c r="A57" s="37">
        <v>10</v>
      </c>
      <c r="B57" s="26" t="s">
        <v>370</v>
      </c>
      <c r="C57" s="38" t="s">
        <v>423</v>
      </c>
      <c r="E57" s="37">
        <v>5</v>
      </c>
      <c r="F57" s="41" t="s">
        <v>404</v>
      </c>
      <c r="G57" s="38">
        <v>10</v>
      </c>
    </row>
    <row r="58" spans="1:7" x14ac:dyDescent="0.2">
      <c r="A58" s="37">
        <v>10</v>
      </c>
      <c r="B58" s="26" t="s">
        <v>370</v>
      </c>
      <c r="C58" s="38">
        <v>28</v>
      </c>
      <c r="E58" s="37">
        <v>5</v>
      </c>
      <c r="F58" s="41" t="s">
        <v>389</v>
      </c>
      <c r="G58" s="38">
        <v>10</v>
      </c>
    </row>
    <row r="59" spans="1:7" x14ac:dyDescent="0.2">
      <c r="A59" s="37">
        <v>10</v>
      </c>
      <c r="B59" s="26" t="s">
        <v>390</v>
      </c>
      <c r="C59" s="38" t="s">
        <v>413</v>
      </c>
      <c r="E59" s="37">
        <v>5</v>
      </c>
      <c r="F59" s="41" t="s">
        <v>403</v>
      </c>
      <c r="G59" s="38" t="s">
        <v>434</v>
      </c>
    </row>
    <row r="60" spans="1:7" x14ac:dyDescent="0.2">
      <c r="A60" s="37">
        <v>9</v>
      </c>
      <c r="B60" s="26" t="s">
        <v>376</v>
      </c>
      <c r="C60" s="38">
        <v>8</v>
      </c>
      <c r="E60" s="37">
        <v>5</v>
      </c>
      <c r="F60" s="41" t="s">
        <v>373</v>
      </c>
      <c r="G60" s="38">
        <v>11</v>
      </c>
    </row>
    <row r="61" spans="1:7" x14ac:dyDescent="0.2">
      <c r="A61" s="37" t="s">
        <v>417</v>
      </c>
      <c r="B61" s="26" t="s">
        <v>403</v>
      </c>
      <c r="C61" s="38">
        <v>11</v>
      </c>
      <c r="E61" s="37">
        <v>5</v>
      </c>
      <c r="F61" s="41" t="s">
        <v>360</v>
      </c>
      <c r="G61" s="38" t="s">
        <v>419</v>
      </c>
    </row>
    <row r="62" spans="1:7" x14ac:dyDescent="0.2">
      <c r="A62" s="37">
        <v>9</v>
      </c>
      <c r="B62" s="26" t="s">
        <v>370</v>
      </c>
      <c r="C62" s="38" t="s">
        <v>428</v>
      </c>
      <c r="E62" s="37">
        <v>5</v>
      </c>
      <c r="F62" s="41" t="s">
        <v>366</v>
      </c>
      <c r="G62" s="38">
        <v>12</v>
      </c>
    </row>
    <row r="63" spans="1:7" x14ac:dyDescent="0.2">
      <c r="A63" s="38" t="s">
        <v>417</v>
      </c>
      <c r="B63" s="26" t="s">
        <v>395</v>
      </c>
      <c r="C63" s="38">
        <v>34</v>
      </c>
      <c r="E63" s="37">
        <v>5</v>
      </c>
      <c r="F63" s="41" t="s">
        <v>372</v>
      </c>
      <c r="G63" s="38">
        <v>13</v>
      </c>
    </row>
    <row r="64" spans="1:7" x14ac:dyDescent="0.2">
      <c r="A64" s="37">
        <v>8</v>
      </c>
      <c r="B64" s="26" t="s">
        <v>373</v>
      </c>
      <c r="C64" s="38">
        <v>4</v>
      </c>
      <c r="E64" s="37">
        <v>5</v>
      </c>
      <c r="F64" s="41" t="s">
        <v>372</v>
      </c>
      <c r="G64" s="38">
        <v>13</v>
      </c>
    </row>
    <row r="65" spans="1:7" x14ac:dyDescent="0.2">
      <c r="A65" s="37">
        <v>8</v>
      </c>
      <c r="B65" s="26" t="s">
        <v>382</v>
      </c>
      <c r="C65" s="38">
        <v>16</v>
      </c>
      <c r="E65" s="37">
        <v>5</v>
      </c>
      <c r="F65" s="41" t="s">
        <v>404</v>
      </c>
      <c r="G65" s="38" t="s">
        <v>436</v>
      </c>
    </row>
    <row r="66" spans="1:7" x14ac:dyDescent="0.2">
      <c r="A66" s="37">
        <v>8</v>
      </c>
      <c r="B66" s="26" t="s">
        <v>394</v>
      </c>
      <c r="C66" s="38" t="s">
        <v>435</v>
      </c>
      <c r="E66" s="37">
        <v>5</v>
      </c>
      <c r="F66" s="41" t="s">
        <v>387</v>
      </c>
      <c r="G66" s="38" t="s">
        <v>436</v>
      </c>
    </row>
    <row r="67" spans="1:7" x14ac:dyDescent="0.2">
      <c r="A67" s="37">
        <v>7</v>
      </c>
      <c r="B67" s="26" t="s">
        <v>403</v>
      </c>
      <c r="C67" s="38">
        <v>5</v>
      </c>
      <c r="E67" s="37">
        <v>5</v>
      </c>
      <c r="F67" s="41" t="s">
        <v>390</v>
      </c>
      <c r="G67" s="38">
        <v>16</v>
      </c>
    </row>
    <row r="68" spans="1:7" x14ac:dyDescent="0.2">
      <c r="A68" s="37">
        <v>7</v>
      </c>
      <c r="B68" s="26" t="s">
        <v>403</v>
      </c>
      <c r="C68" s="38" t="s">
        <v>437</v>
      </c>
      <c r="E68" s="37">
        <v>5</v>
      </c>
      <c r="F68" s="41" t="s">
        <v>397</v>
      </c>
      <c r="G68" s="38">
        <v>16</v>
      </c>
    </row>
    <row r="69" spans="1:7" x14ac:dyDescent="0.2">
      <c r="A69" s="37">
        <v>7</v>
      </c>
      <c r="B69" s="26" t="s">
        <v>389</v>
      </c>
      <c r="C69" s="38">
        <v>7</v>
      </c>
      <c r="E69" s="37">
        <v>5</v>
      </c>
      <c r="F69" s="42" t="s">
        <v>392</v>
      </c>
      <c r="G69" s="37" t="s">
        <v>439</v>
      </c>
    </row>
    <row r="70" spans="1:7" x14ac:dyDescent="0.2">
      <c r="A70" s="37">
        <v>7</v>
      </c>
      <c r="B70" s="26" t="s">
        <v>366</v>
      </c>
      <c r="C70" s="38" t="s">
        <v>438</v>
      </c>
      <c r="E70" s="37">
        <v>5</v>
      </c>
      <c r="F70" s="41" t="s">
        <v>363</v>
      </c>
      <c r="G70" s="38" t="s">
        <v>440</v>
      </c>
    </row>
    <row r="71" spans="1:7" x14ac:dyDescent="0.2">
      <c r="A71" s="37">
        <v>7</v>
      </c>
      <c r="B71" s="26" t="s">
        <v>360</v>
      </c>
      <c r="C71" s="38">
        <v>11</v>
      </c>
      <c r="E71" s="37">
        <v>5</v>
      </c>
      <c r="F71" s="41" t="s">
        <v>385</v>
      </c>
      <c r="G71" s="37">
        <v>22</v>
      </c>
    </row>
    <row r="72" spans="1:7" x14ac:dyDescent="0.2">
      <c r="A72" s="37">
        <v>7</v>
      </c>
      <c r="B72" s="26" t="s">
        <v>370</v>
      </c>
      <c r="C72" s="38" t="s">
        <v>425</v>
      </c>
      <c r="E72" s="37">
        <v>5</v>
      </c>
      <c r="F72" s="41" t="s">
        <v>397</v>
      </c>
      <c r="G72" s="38" t="s">
        <v>416</v>
      </c>
    </row>
    <row r="73" spans="1:7" x14ac:dyDescent="0.2">
      <c r="A73" s="37">
        <v>7</v>
      </c>
      <c r="B73" s="26" t="s">
        <v>360</v>
      </c>
      <c r="C73" s="38" t="s">
        <v>441</v>
      </c>
      <c r="E73" s="37">
        <v>5</v>
      </c>
      <c r="F73" s="41" t="s">
        <v>382</v>
      </c>
      <c r="G73" s="38" t="s">
        <v>443</v>
      </c>
    </row>
    <row r="74" spans="1:7" x14ac:dyDescent="0.2">
      <c r="A74" s="37">
        <v>7</v>
      </c>
      <c r="B74" s="26" t="s">
        <v>385</v>
      </c>
      <c r="C74" s="38" t="s">
        <v>442</v>
      </c>
      <c r="E74" s="37">
        <v>5</v>
      </c>
      <c r="F74" s="41" t="s">
        <v>392</v>
      </c>
      <c r="G74" s="37">
        <v>24</v>
      </c>
    </row>
    <row r="75" spans="1:7" x14ac:dyDescent="0.2">
      <c r="A75" s="38">
        <v>7</v>
      </c>
      <c r="B75" s="26" t="s">
        <v>378</v>
      </c>
      <c r="C75" s="38" t="s">
        <v>413</v>
      </c>
      <c r="E75" s="37">
        <v>5</v>
      </c>
      <c r="F75" s="41" t="s">
        <v>407</v>
      </c>
      <c r="G75" s="37">
        <v>24</v>
      </c>
    </row>
    <row r="76" spans="1:7" x14ac:dyDescent="0.2">
      <c r="A76" s="38">
        <v>7</v>
      </c>
      <c r="B76" s="26" t="s">
        <v>360</v>
      </c>
      <c r="C76" s="38" t="s">
        <v>1945</v>
      </c>
      <c r="E76" s="37">
        <v>5</v>
      </c>
      <c r="F76" s="41" t="s">
        <v>385</v>
      </c>
      <c r="G76" s="38" t="s">
        <v>423</v>
      </c>
    </row>
    <row r="77" spans="1:7" x14ac:dyDescent="0.2">
      <c r="A77" s="37">
        <v>6</v>
      </c>
      <c r="B77" s="26" t="s">
        <v>400</v>
      </c>
      <c r="C77" s="38" t="s">
        <v>430</v>
      </c>
      <c r="E77" s="37">
        <v>5</v>
      </c>
      <c r="F77" s="41" t="s">
        <v>378</v>
      </c>
      <c r="G77" s="37">
        <v>25</v>
      </c>
    </row>
    <row r="78" spans="1:7" x14ac:dyDescent="0.2">
      <c r="A78" s="37">
        <v>6</v>
      </c>
      <c r="B78" s="26" t="s">
        <v>403</v>
      </c>
      <c r="C78" s="38">
        <v>2</v>
      </c>
      <c r="E78" s="37">
        <v>5</v>
      </c>
      <c r="F78" s="41" t="s">
        <v>390</v>
      </c>
      <c r="G78" s="37">
        <v>26</v>
      </c>
    </row>
    <row r="79" spans="1:7" x14ac:dyDescent="0.2">
      <c r="A79" s="37">
        <v>6</v>
      </c>
      <c r="B79" s="26" t="s">
        <v>389</v>
      </c>
      <c r="C79" s="38">
        <v>6</v>
      </c>
      <c r="E79" s="37">
        <v>5</v>
      </c>
      <c r="F79" s="41" t="s">
        <v>385</v>
      </c>
      <c r="G79" s="38" t="s">
        <v>428</v>
      </c>
    </row>
    <row r="80" spans="1:7" x14ac:dyDescent="0.2">
      <c r="A80" s="37">
        <v>6</v>
      </c>
      <c r="B80" s="26" t="s">
        <v>404</v>
      </c>
      <c r="C80" s="38" t="s">
        <v>415</v>
      </c>
      <c r="E80" s="37">
        <v>5</v>
      </c>
      <c r="F80" s="41" t="s">
        <v>363</v>
      </c>
      <c r="G80" s="38" t="s">
        <v>428</v>
      </c>
    </row>
    <row r="81" spans="1:12" x14ac:dyDescent="0.2">
      <c r="A81" s="37">
        <v>6</v>
      </c>
      <c r="B81" s="26" t="s">
        <v>385</v>
      </c>
      <c r="C81" s="38">
        <v>8</v>
      </c>
      <c r="E81" s="38">
        <v>5</v>
      </c>
      <c r="F81" s="41" t="s">
        <v>382</v>
      </c>
      <c r="G81" s="38" t="s">
        <v>442</v>
      </c>
    </row>
    <row r="82" spans="1:12" x14ac:dyDescent="0.2">
      <c r="A82" s="37">
        <v>6</v>
      </c>
      <c r="B82" s="26" t="s">
        <v>390</v>
      </c>
      <c r="C82" s="38" t="s">
        <v>420</v>
      </c>
      <c r="E82" s="37">
        <v>5</v>
      </c>
      <c r="F82" s="41" t="s">
        <v>399</v>
      </c>
      <c r="G82" s="37">
        <v>29</v>
      </c>
      <c r="I82"/>
      <c r="J82"/>
      <c r="K82"/>
      <c r="L82"/>
    </row>
    <row r="83" spans="1:12" x14ac:dyDescent="0.2">
      <c r="A83" s="37">
        <v>6</v>
      </c>
      <c r="B83" s="26" t="s">
        <v>378</v>
      </c>
      <c r="C83" s="38" t="s">
        <v>444</v>
      </c>
      <c r="E83" s="37">
        <v>5</v>
      </c>
      <c r="F83" s="41" t="s">
        <v>393</v>
      </c>
      <c r="G83" s="37">
        <v>30</v>
      </c>
    </row>
    <row r="84" spans="1:12" x14ac:dyDescent="0.2">
      <c r="A84" s="37">
        <v>6</v>
      </c>
      <c r="B84" s="26" t="s">
        <v>360</v>
      </c>
      <c r="C84" s="38" t="s">
        <v>445</v>
      </c>
      <c r="E84" s="37">
        <v>5</v>
      </c>
      <c r="F84" s="41" t="s">
        <v>360</v>
      </c>
      <c r="G84" s="37">
        <v>33</v>
      </c>
    </row>
    <row r="85" spans="1:12" x14ac:dyDescent="0.2">
      <c r="A85" s="37">
        <v>6</v>
      </c>
      <c r="B85" s="26" t="s">
        <v>398</v>
      </c>
      <c r="C85" s="37">
        <v>19</v>
      </c>
      <c r="E85" s="37">
        <v>5</v>
      </c>
      <c r="F85" s="41" t="s">
        <v>382</v>
      </c>
      <c r="G85" s="38" t="s">
        <v>2074</v>
      </c>
    </row>
    <row r="86" spans="1:12" x14ac:dyDescent="0.2">
      <c r="A86" s="37">
        <v>6</v>
      </c>
      <c r="B86" s="26" t="s">
        <v>378</v>
      </c>
      <c r="C86" s="38" t="s">
        <v>440</v>
      </c>
    </row>
    <row r="87" spans="1:12" x14ac:dyDescent="0.2">
      <c r="A87" s="37">
        <v>6</v>
      </c>
      <c r="B87" s="26" t="s">
        <v>392</v>
      </c>
      <c r="C87" s="37">
        <v>23</v>
      </c>
    </row>
    <row r="88" spans="1:12" x14ac:dyDescent="0.2">
      <c r="A88" s="37">
        <v>6</v>
      </c>
      <c r="B88" s="26" t="s">
        <v>378</v>
      </c>
      <c r="C88" s="38" t="s">
        <v>423</v>
      </c>
    </row>
    <row r="89" spans="1:12" x14ac:dyDescent="0.2">
      <c r="A89" s="37">
        <v>6</v>
      </c>
      <c r="B89" s="26" t="s">
        <v>390</v>
      </c>
      <c r="C89" s="38" t="s">
        <v>441</v>
      </c>
    </row>
    <row r="90" spans="1:12" x14ac:dyDescent="0.2">
      <c r="A90" s="37">
        <v>6</v>
      </c>
      <c r="B90" s="26" t="s">
        <v>370</v>
      </c>
      <c r="C90" s="37">
        <v>29</v>
      </c>
    </row>
    <row r="91" spans="1:12" x14ac:dyDescent="0.2">
      <c r="A91" s="37">
        <v>6</v>
      </c>
      <c r="B91" s="26" t="s">
        <v>399</v>
      </c>
      <c r="C91" s="37">
        <v>30</v>
      </c>
    </row>
  </sheetData>
  <pageMargins left="0.5" right="0.5" top="1" bottom="1" header="0.5" footer="0.5"/>
  <pageSetup orientation="portrait" horizontalDpi="4294967293" verticalDpi="4294967293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1"/>
  <sheetViews>
    <sheetView workbookViewId="0">
      <selection activeCell="B1" sqref="B1"/>
    </sheetView>
  </sheetViews>
  <sheetFormatPr defaultColWidth="10" defaultRowHeight="12.75" x14ac:dyDescent="0.2"/>
  <cols>
    <col min="1" max="1" width="45.5703125" style="49" bestFit="1" customWidth="1"/>
    <col min="2" max="2" width="7.28515625" style="48" bestFit="1" customWidth="1"/>
    <col min="3" max="3" width="13.28515625" style="49" bestFit="1" customWidth="1"/>
    <col min="4" max="4" width="10.28515625" style="50" bestFit="1" customWidth="1"/>
    <col min="5" max="5" width="32.42578125" style="51" bestFit="1" customWidth="1"/>
    <col min="6" max="16384" width="10" style="49"/>
  </cols>
  <sheetData>
    <row r="1" spans="1:5" s="46" customFormat="1" ht="20.25" x14ac:dyDescent="0.3">
      <c r="A1" s="43" t="s">
        <v>446</v>
      </c>
      <c r="B1" s="44"/>
      <c r="C1" s="43" t="s">
        <v>353</v>
      </c>
      <c r="D1" s="43" t="s">
        <v>354</v>
      </c>
      <c r="E1" s="45" t="s">
        <v>447</v>
      </c>
    </row>
    <row r="3" spans="1:5" x14ac:dyDescent="0.2">
      <c r="A3" s="47" t="s">
        <v>448</v>
      </c>
    </row>
    <row r="4" spans="1:5" x14ac:dyDescent="0.2">
      <c r="A4" s="52" t="s">
        <v>449</v>
      </c>
      <c r="B4" s="48" t="s">
        <v>450</v>
      </c>
      <c r="C4" s="49" t="s">
        <v>392</v>
      </c>
      <c r="D4" s="50" t="s">
        <v>451</v>
      </c>
    </row>
    <row r="5" spans="1:5" x14ac:dyDescent="0.2">
      <c r="A5" s="49" t="s">
        <v>452</v>
      </c>
      <c r="B5" s="48">
        <v>0</v>
      </c>
      <c r="C5" s="49" t="s">
        <v>404</v>
      </c>
      <c r="D5" s="50" t="s">
        <v>453</v>
      </c>
    </row>
    <row r="6" spans="1:5" x14ac:dyDescent="0.2">
      <c r="A6" s="52" t="s">
        <v>454</v>
      </c>
      <c r="B6" s="48" t="s">
        <v>455</v>
      </c>
      <c r="C6" s="49" t="s">
        <v>390</v>
      </c>
      <c r="D6" s="50" t="s">
        <v>456</v>
      </c>
    </row>
    <row r="7" spans="1:5" x14ac:dyDescent="0.2">
      <c r="A7" s="49" t="s">
        <v>457</v>
      </c>
      <c r="B7" s="48">
        <v>15</v>
      </c>
      <c r="C7" s="49" t="s">
        <v>458</v>
      </c>
      <c r="D7" s="50" t="s">
        <v>459</v>
      </c>
    </row>
    <row r="8" spans="1:5" x14ac:dyDescent="0.2">
      <c r="A8" s="52" t="s">
        <v>460</v>
      </c>
      <c r="B8" s="48" t="s">
        <v>461</v>
      </c>
      <c r="C8" s="49" t="s">
        <v>363</v>
      </c>
      <c r="D8" s="50" t="s">
        <v>462</v>
      </c>
    </row>
    <row r="9" spans="1:5" x14ac:dyDescent="0.2">
      <c r="A9" s="49" t="s">
        <v>463</v>
      </c>
      <c r="B9" s="48">
        <v>24</v>
      </c>
      <c r="C9" s="49" t="s">
        <v>375</v>
      </c>
      <c r="D9" s="50" t="s">
        <v>453</v>
      </c>
    </row>
    <row r="10" spans="1:5" x14ac:dyDescent="0.2">
      <c r="A10" s="52" t="s">
        <v>464</v>
      </c>
      <c r="B10" s="48" t="s">
        <v>465</v>
      </c>
      <c r="C10" s="49" t="s">
        <v>363</v>
      </c>
      <c r="D10" s="50" t="s">
        <v>466</v>
      </c>
    </row>
    <row r="11" spans="1:5" x14ac:dyDescent="0.2">
      <c r="A11" s="49" t="s">
        <v>467</v>
      </c>
      <c r="B11" s="48">
        <v>30</v>
      </c>
      <c r="C11" s="49" t="s">
        <v>402</v>
      </c>
      <c r="D11" s="50" t="s">
        <v>459</v>
      </c>
    </row>
    <row r="12" spans="1:5" x14ac:dyDescent="0.2">
      <c r="C12" s="49" t="s">
        <v>400</v>
      </c>
      <c r="D12" s="50" t="s">
        <v>468</v>
      </c>
    </row>
    <row r="13" spans="1:5" x14ac:dyDescent="0.2">
      <c r="C13" s="49" t="s">
        <v>390</v>
      </c>
      <c r="D13" s="50" t="s">
        <v>453</v>
      </c>
    </row>
    <row r="14" spans="1:5" x14ac:dyDescent="0.2">
      <c r="A14" s="52" t="s">
        <v>469</v>
      </c>
      <c r="B14" s="48" t="s">
        <v>470</v>
      </c>
      <c r="C14" s="49" t="s">
        <v>471</v>
      </c>
      <c r="D14" s="50" t="s">
        <v>472</v>
      </c>
    </row>
    <row r="15" spans="1:5" x14ac:dyDescent="0.2">
      <c r="A15" s="49" t="s">
        <v>473</v>
      </c>
      <c r="B15" s="48" t="s">
        <v>474</v>
      </c>
      <c r="C15" s="49" t="s">
        <v>475</v>
      </c>
    </row>
    <row r="16" spans="1:5" x14ac:dyDescent="0.2">
      <c r="A16" s="52" t="s">
        <v>476</v>
      </c>
      <c r="B16" s="48" t="s">
        <v>477</v>
      </c>
      <c r="C16" s="49" t="s">
        <v>478</v>
      </c>
      <c r="D16" s="50" t="s">
        <v>479</v>
      </c>
    </row>
    <row r="17" spans="1:4" x14ac:dyDescent="0.2">
      <c r="A17" s="49" t="s">
        <v>480</v>
      </c>
      <c r="B17" s="48">
        <v>55</v>
      </c>
      <c r="C17" s="49" t="s">
        <v>481</v>
      </c>
      <c r="D17" s="50" t="s">
        <v>482</v>
      </c>
    </row>
    <row r="18" spans="1:4" x14ac:dyDescent="0.2">
      <c r="A18" s="52" t="s">
        <v>483</v>
      </c>
      <c r="B18" s="48" t="s">
        <v>484</v>
      </c>
      <c r="C18" s="49" t="s">
        <v>378</v>
      </c>
      <c r="D18" s="50" t="s">
        <v>451</v>
      </c>
    </row>
    <row r="19" spans="1:4" x14ac:dyDescent="0.2">
      <c r="A19" s="49" t="s">
        <v>485</v>
      </c>
      <c r="B19" s="48" t="s">
        <v>474</v>
      </c>
      <c r="C19" s="49" t="s">
        <v>475</v>
      </c>
    </row>
    <row r="20" spans="1:4" x14ac:dyDescent="0.2">
      <c r="A20" s="52" t="s">
        <v>486</v>
      </c>
      <c r="B20" s="48" t="s">
        <v>487</v>
      </c>
      <c r="C20" s="49" t="s">
        <v>363</v>
      </c>
      <c r="D20" s="50" t="s">
        <v>462</v>
      </c>
    </row>
    <row r="21" spans="1:4" x14ac:dyDescent="0.2">
      <c r="A21" s="49" t="s">
        <v>488</v>
      </c>
      <c r="B21" s="48">
        <v>267</v>
      </c>
      <c r="C21" s="49" t="s">
        <v>403</v>
      </c>
      <c r="D21" s="50" t="s">
        <v>489</v>
      </c>
    </row>
    <row r="22" spans="1:4" x14ac:dyDescent="0.2">
      <c r="A22" s="49" t="s">
        <v>490</v>
      </c>
      <c r="B22" s="48" t="s">
        <v>491</v>
      </c>
      <c r="C22" s="49" t="s">
        <v>378</v>
      </c>
      <c r="D22" s="50" t="s">
        <v>492</v>
      </c>
    </row>
    <row r="23" spans="1:4" x14ac:dyDescent="0.2">
      <c r="A23" s="49" t="s">
        <v>493</v>
      </c>
      <c r="B23" s="48" t="s">
        <v>494</v>
      </c>
      <c r="C23" s="49" t="s">
        <v>478</v>
      </c>
      <c r="D23" s="50" t="s">
        <v>495</v>
      </c>
    </row>
    <row r="24" spans="1:4" x14ac:dyDescent="0.2">
      <c r="A24" s="49" t="s">
        <v>496</v>
      </c>
      <c r="B24" s="48">
        <v>255</v>
      </c>
      <c r="C24" s="49" t="s">
        <v>400</v>
      </c>
      <c r="D24" s="50" t="s">
        <v>459</v>
      </c>
    </row>
    <row r="25" spans="1:4" x14ac:dyDescent="0.2">
      <c r="A25" s="49" t="s">
        <v>497</v>
      </c>
      <c r="B25" s="48" t="s">
        <v>498</v>
      </c>
      <c r="C25" s="49" t="s">
        <v>385</v>
      </c>
      <c r="D25" s="50" t="s">
        <v>492</v>
      </c>
    </row>
    <row r="26" spans="1:4" x14ac:dyDescent="0.2">
      <c r="A26" s="49" t="s">
        <v>499</v>
      </c>
      <c r="B26" s="48" t="s">
        <v>500</v>
      </c>
      <c r="C26" s="49" t="s">
        <v>380</v>
      </c>
      <c r="D26" s="50" t="s">
        <v>495</v>
      </c>
    </row>
    <row r="27" spans="1:4" x14ac:dyDescent="0.2">
      <c r="A27" s="49" t="s">
        <v>501</v>
      </c>
      <c r="B27" s="48" t="s">
        <v>502</v>
      </c>
      <c r="C27" s="49" t="s">
        <v>403</v>
      </c>
      <c r="D27" s="50" t="s">
        <v>489</v>
      </c>
    </row>
    <row r="28" spans="1:4" x14ac:dyDescent="0.2">
      <c r="A28" s="52" t="s">
        <v>503</v>
      </c>
      <c r="B28" s="48" t="s">
        <v>504</v>
      </c>
      <c r="C28" s="49" t="s">
        <v>366</v>
      </c>
      <c r="D28" s="50" t="s">
        <v>505</v>
      </c>
    </row>
    <row r="29" spans="1:4" x14ac:dyDescent="0.2">
      <c r="C29" s="49" t="s">
        <v>368</v>
      </c>
      <c r="D29" s="50" t="s">
        <v>506</v>
      </c>
    </row>
    <row r="30" spans="1:4" x14ac:dyDescent="0.2">
      <c r="C30" s="49" t="s">
        <v>378</v>
      </c>
      <c r="D30" s="50" t="s">
        <v>507</v>
      </c>
    </row>
    <row r="31" spans="1:4" x14ac:dyDescent="0.2">
      <c r="C31" s="49" t="s">
        <v>372</v>
      </c>
      <c r="D31" s="50" t="s">
        <v>508</v>
      </c>
    </row>
    <row r="32" spans="1:4" x14ac:dyDescent="0.2">
      <c r="C32" s="49" t="s">
        <v>509</v>
      </c>
      <c r="D32" s="50" t="s">
        <v>495</v>
      </c>
    </row>
    <row r="33" spans="1:4" x14ac:dyDescent="0.2">
      <c r="C33" s="49" t="s">
        <v>478</v>
      </c>
      <c r="D33" s="50" t="s">
        <v>456</v>
      </c>
    </row>
    <row r="34" spans="1:4" x14ac:dyDescent="0.2">
      <c r="A34" s="49" t="s">
        <v>154</v>
      </c>
      <c r="B34" s="48" t="s">
        <v>510</v>
      </c>
      <c r="C34" s="49" t="s">
        <v>403</v>
      </c>
      <c r="D34" s="50" t="s">
        <v>511</v>
      </c>
    </row>
    <row r="35" spans="1:4" x14ac:dyDescent="0.2">
      <c r="A35" s="52" t="s">
        <v>512</v>
      </c>
      <c r="B35" s="48" t="s">
        <v>513</v>
      </c>
      <c r="C35" s="49" t="s">
        <v>360</v>
      </c>
      <c r="D35" s="50" t="s">
        <v>514</v>
      </c>
    </row>
    <row r="36" spans="1:4" x14ac:dyDescent="0.2">
      <c r="A36" s="49" t="s">
        <v>515</v>
      </c>
      <c r="B36" s="48" t="s">
        <v>516</v>
      </c>
      <c r="C36" s="49" t="s">
        <v>370</v>
      </c>
      <c r="D36" s="50" t="s">
        <v>517</v>
      </c>
    </row>
    <row r="37" spans="1:4" x14ac:dyDescent="0.2">
      <c r="A37" s="52" t="s">
        <v>120</v>
      </c>
      <c r="B37" s="48" t="s">
        <v>518</v>
      </c>
      <c r="C37" s="49" t="s">
        <v>519</v>
      </c>
      <c r="D37" s="50" t="s">
        <v>453</v>
      </c>
    </row>
    <row r="38" spans="1:4" x14ac:dyDescent="0.2">
      <c r="A38" s="49" t="s">
        <v>143</v>
      </c>
      <c r="B38" s="48" t="s">
        <v>520</v>
      </c>
      <c r="C38" s="49" t="s">
        <v>521</v>
      </c>
      <c r="D38" s="50" t="s">
        <v>522</v>
      </c>
    </row>
    <row r="39" spans="1:4" x14ac:dyDescent="0.2">
      <c r="A39" s="52" t="s">
        <v>523</v>
      </c>
      <c r="B39" s="48" t="s">
        <v>520</v>
      </c>
      <c r="C39" s="49" t="s">
        <v>380</v>
      </c>
      <c r="D39" s="50" t="s">
        <v>495</v>
      </c>
    </row>
    <row r="40" spans="1:4" x14ac:dyDescent="0.2">
      <c r="A40" s="49" t="s">
        <v>524</v>
      </c>
      <c r="B40" s="48" t="s">
        <v>518</v>
      </c>
      <c r="C40" s="49" t="s">
        <v>525</v>
      </c>
      <c r="D40" s="50" t="s">
        <v>526</v>
      </c>
    </row>
    <row r="41" spans="1:4" x14ac:dyDescent="0.2">
      <c r="A41" s="52" t="s">
        <v>527</v>
      </c>
      <c r="B41" s="48" t="s">
        <v>513</v>
      </c>
      <c r="C41" s="49" t="s">
        <v>478</v>
      </c>
      <c r="D41" s="50" t="s">
        <v>456</v>
      </c>
    </row>
    <row r="42" spans="1:4" x14ac:dyDescent="0.2">
      <c r="A42" s="52" t="s">
        <v>528</v>
      </c>
      <c r="B42" s="48" t="s">
        <v>516</v>
      </c>
      <c r="C42" s="49" t="s">
        <v>378</v>
      </c>
      <c r="D42" s="50" t="s">
        <v>529</v>
      </c>
    </row>
    <row r="43" spans="1:4" x14ac:dyDescent="0.2">
      <c r="C43" s="49" t="s">
        <v>478</v>
      </c>
      <c r="D43" s="50" t="s">
        <v>456</v>
      </c>
    </row>
    <row r="44" spans="1:4" x14ac:dyDescent="0.2">
      <c r="C44" s="49" t="s">
        <v>385</v>
      </c>
      <c r="D44" s="50" t="s">
        <v>530</v>
      </c>
    </row>
    <row r="45" spans="1:4" x14ac:dyDescent="0.2">
      <c r="A45" s="49" t="s">
        <v>531</v>
      </c>
      <c r="B45" s="48" t="s">
        <v>532</v>
      </c>
      <c r="C45" s="49" t="s">
        <v>533</v>
      </c>
      <c r="D45" s="50" t="s">
        <v>511</v>
      </c>
    </row>
    <row r="47" spans="1:4" x14ac:dyDescent="0.2">
      <c r="A47" s="47" t="s">
        <v>534</v>
      </c>
    </row>
    <row r="48" spans="1:4" x14ac:dyDescent="0.2">
      <c r="A48" s="52" t="s">
        <v>535</v>
      </c>
      <c r="B48" s="48" t="s">
        <v>2010</v>
      </c>
      <c r="C48" s="49" t="s">
        <v>395</v>
      </c>
      <c r="D48" s="50" t="s">
        <v>2011</v>
      </c>
    </row>
    <row r="49" spans="1:4" x14ac:dyDescent="0.2">
      <c r="A49" s="49" t="s">
        <v>536</v>
      </c>
      <c r="B49" s="48" t="s">
        <v>537</v>
      </c>
      <c r="C49" s="49" t="s">
        <v>380</v>
      </c>
      <c r="D49" s="50" t="s">
        <v>526</v>
      </c>
    </row>
    <row r="50" spans="1:4" x14ac:dyDescent="0.2">
      <c r="A50" s="49" t="s">
        <v>538</v>
      </c>
      <c r="B50" s="48" t="s">
        <v>2012</v>
      </c>
      <c r="C50" s="49" t="s">
        <v>385</v>
      </c>
      <c r="D50" s="50" t="s">
        <v>2011</v>
      </c>
    </row>
    <row r="51" spans="1:4" x14ac:dyDescent="0.2">
      <c r="A51" s="49" t="s">
        <v>539</v>
      </c>
      <c r="B51" s="48" t="s">
        <v>540</v>
      </c>
      <c r="C51" s="49" t="s">
        <v>376</v>
      </c>
      <c r="D51" s="50" t="s">
        <v>505</v>
      </c>
    </row>
    <row r="52" spans="1:4" x14ac:dyDescent="0.2">
      <c r="A52" s="52" t="s">
        <v>541</v>
      </c>
      <c r="B52" s="48" t="s">
        <v>542</v>
      </c>
      <c r="C52" s="49" t="s">
        <v>385</v>
      </c>
      <c r="D52" s="50" t="s">
        <v>530</v>
      </c>
    </row>
    <row r="53" spans="1:4" x14ac:dyDescent="0.2">
      <c r="A53" s="49" t="s">
        <v>543</v>
      </c>
      <c r="B53" s="48" t="s">
        <v>544</v>
      </c>
      <c r="C53" s="49" t="s">
        <v>545</v>
      </c>
      <c r="D53" s="50" t="s">
        <v>459</v>
      </c>
    </row>
    <row r="54" spans="1:4" x14ac:dyDescent="0.2">
      <c r="A54" s="52" t="s">
        <v>546</v>
      </c>
      <c r="B54" s="48" t="s">
        <v>2155</v>
      </c>
      <c r="C54" s="49" t="s">
        <v>392</v>
      </c>
      <c r="D54" s="50" t="s">
        <v>2156</v>
      </c>
    </row>
    <row r="55" spans="1:4" x14ac:dyDescent="0.2">
      <c r="A55" s="52" t="s">
        <v>547</v>
      </c>
      <c r="B55" s="48" t="s">
        <v>548</v>
      </c>
      <c r="C55" s="49" t="s">
        <v>364</v>
      </c>
      <c r="D55" s="50" t="s">
        <v>453</v>
      </c>
    </row>
    <row r="56" spans="1:4" x14ac:dyDescent="0.2">
      <c r="A56" s="52"/>
      <c r="C56" s="49" t="s">
        <v>363</v>
      </c>
      <c r="D56" s="50" t="s">
        <v>462</v>
      </c>
    </row>
    <row r="57" spans="1:4" x14ac:dyDescent="0.2">
      <c r="A57" s="52" t="s">
        <v>549</v>
      </c>
      <c r="B57" s="48" t="s">
        <v>504</v>
      </c>
      <c r="C57" s="49" t="s">
        <v>366</v>
      </c>
      <c r="D57" s="50" t="s">
        <v>505</v>
      </c>
    </row>
    <row r="58" spans="1:4" x14ac:dyDescent="0.2">
      <c r="A58" s="49" t="s">
        <v>550</v>
      </c>
      <c r="B58" s="48" t="s">
        <v>1207</v>
      </c>
      <c r="C58" s="49" t="s">
        <v>2016</v>
      </c>
      <c r="D58" s="50" t="s">
        <v>2156</v>
      </c>
    </row>
    <row r="59" spans="1:4" x14ac:dyDescent="0.2">
      <c r="A59" s="49" t="s">
        <v>551</v>
      </c>
      <c r="B59" s="48" t="s">
        <v>510</v>
      </c>
      <c r="C59" s="49" t="s">
        <v>545</v>
      </c>
      <c r="D59" s="50" t="s">
        <v>552</v>
      </c>
    </row>
    <row r="61" spans="1:4" x14ac:dyDescent="0.2">
      <c r="A61" s="47" t="s">
        <v>553</v>
      </c>
    </row>
    <row r="62" spans="1:4" x14ac:dyDescent="0.2">
      <c r="A62" s="53" t="s">
        <v>554</v>
      </c>
      <c r="B62" s="48" t="s">
        <v>555</v>
      </c>
      <c r="C62" s="49" t="s">
        <v>382</v>
      </c>
      <c r="D62" s="50" t="s">
        <v>530</v>
      </c>
    </row>
    <row r="63" spans="1:4" x14ac:dyDescent="0.2">
      <c r="A63" s="53" t="s">
        <v>556</v>
      </c>
      <c r="B63" s="48" t="s">
        <v>557</v>
      </c>
      <c r="C63" s="49" t="s">
        <v>403</v>
      </c>
      <c r="D63" s="50" t="s">
        <v>453</v>
      </c>
    </row>
    <row r="64" spans="1:4" x14ac:dyDescent="0.2">
      <c r="A64" s="49" t="s">
        <v>512</v>
      </c>
      <c r="B64" s="48" t="s">
        <v>513</v>
      </c>
      <c r="C64" s="49" t="s">
        <v>360</v>
      </c>
      <c r="D64" s="50" t="s">
        <v>514</v>
      </c>
    </row>
    <row r="65" spans="1:5" x14ac:dyDescent="0.2">
      <c r="A65" s="52" t="s">
        <v>558</v>
      </c>
      <c r="B65" s="48" t="s">
        <v>559</v>
      </c>
      <c r="C65" s="49" t="s">
        <v>360</v>
      </c>
      <c r="D65" s="50" t="s">
        <v>522</v>
      </c>
      <c r="E65" s="51" t="s">
        <v>560</v>
      </c>
    </row>
    <row r="66" spans="1:5" x14ac:dyDescent="0.2">
      <c r="A66" s="52" t="s">
        <v>561</v>
      </c>
      <c r="B66" s="48" t="s">
        <v>562</v>
      </c>
      <c r="C66" s="49" t="s">
        <v>385</v>
      </c>
      <c r="D66" s="50" t="s">
        <v>530</v>
      </c>
      <c r="E66" s="51" t="s">
        <v>563</v>
      </c>
    </row>
    <row r="67" spans="1:5" x14ac:dyDescent="0.2">
      <c r="A67" s="49" t="s">
        <v>564</v>
      </c>
      <c r="B67" s="48" t="s">
        <v>513</v>
      </c>
      <c r="C67" s="49" t="s">
        <v>403</v>
      </c>
      <c r="D67" s="50" t="s">
        <v>453</v>
      </c>
      <c r="E67" s="51" t="s">
        <v>565</v>
      </c>
    </row>
    <row r="68" spans="1:5" x14ac:dyDescent="0.2">
      <c r="A68" s="52" t="s">
        <v>566</v>
      </c>
      <c r="B68" s="48" t="s">
        <v>2161</v>
      </c>
      <c r="C68" s="49" t="s">
        <v>385</v>
      </c>
      <c r="D68" s="50" t="s">
        <v>530</v>
      </c>
      <c r="E68" s="51" t="s">
        <v>2162</v>
      </c>
    </row>
    <row r="69" spans="1:5" x14ac:dyDescent="0.2">
      <c r="A69" s="52" t="s">
        <v>567</v>
      </c>
      <c r="B69" s="48" t="s">
        <v>568</v>
      </c>
      <c r="C69" s="49" t="s">
        <v>397</v>
      </c>
      <c r="D69" s="50" t="s">
        <v>569</v>
      </c>
      <c r="E69" s="51" t="s">
        <v>570</v>
      </c>
    </row>
    <row r="70" spans="1:5" x14ac:dyDescent="0.2">
      <c r="A70" s="52" t="s">
        <v>571</v>
      </c>
      <c r="B70" s="48" t="s">
        <v>572</v>
      </c>
      <c r="C70" s="49" t="s">
        <v>397</v>
      </c>
      <c r="D70" s="50" t="s">
        <v>569</v>
      </c>
      <c r="E70" s="51" t="s">
        <v>573</v>
      </c>
    </row>
    <row r="71" spans="1:5" x14ac:dyDescent="0.2">
      <c r="A71" s="49" t="s">
        <v>574</v>
      </c>
      <c r="B71" s="48" t="s">
        <v>575</v>
      </c>
      <c r="C71" s="49" t="s">
        <v>390</v>
      </c>
      <c r="D71" s="50" t="s">
        <v>459</v>
      </c>
      <c r="E71" s="51" t="s">
        <v>576</v>
      </c>
    </row>
    <row r="72" spans="1:5" x14ac:dyDescent="0.2">
      <c r="A72" s="49" t="s">
        <v>577</v>
      </c>
      <c r="B72" s="48" t="s">
        <v>540</v>
      </c>
      <c r="C72" s="49" t="s">
        <v>390</v>
      </c>
      <c r="D72" s="50" t="s">
        <v>459</v>
      </c>
      <c r="E72" s="51" t="s">
        <v>578</v>
      </c>
    </row>
    <row r="73" spans="1:5" x14ac:dyDescent="0.2">
      <c r="A73" s="49" t="s">
        <v>579</v>
      </c>
      <c r="B73" s="48" t="s">
        <v>580</v>
      </c>
      <c r="C73" s="49" t="s">
        <v>390</v>
      </c>
      <c r="D73" s="50" t="s">
        <v>459</v>
      </c>
      <c r="E73" s="51" t="s">
        <v>581</v>
      </c>
    </row>
    <row r="74" spans="1:5" x14ac:dyDescent="0.2">
      <c r="A74" s="53" t="s">
        <v>582</v>
      </c>
      <c r="B74" s="48" t="s">
        <v>583</v>
      </c>
      <c r="C74" s="49" t="s">
        <v>584</v>
      </c>
      <c r="D74" s="50" t="s">
        <v>459</v>
      </c>
      <c r="E74" s="51" t="s">
        <v>585</v>
      </c>
    </row>
    <row r="75" spans="1:5" x14ac:dyDescent="0.2">
      <c r="A75" s="53" t="s">
        <v>586</v>
      </c>
      <c r="B75" s="48" t="s">
        <v>587</v>
      </c>
      <c r="C75" s="49" t="s">
        <v>412</v>
      </c>
      <c r="D75" s="50" t="s">
        <v>459</v>
      </c>
      <c r="E75" s="51" t="s">
        <v>588</v>
      </c>
    </row>
    <row r="76" spans="1:5" x14ac:dyDescent="0.2">
      <c r="A76" s="53" t="s">
        <v>589</v>
      </c>
      <c r="B76" s="48" t="s">
        <v>470</v>
      </c>
      <c r="C76" s="49" t="s">
        <v>387</v>
      </c>
      <c r="D76" s="50" t="s">
        <v>511</v>
      </c>
      <c r="E76" s="51" t="s">
        <v>590</v>
      </c>
    </row>
    <row r="77" spans="1:5" x14ac:dyDescent="0.2">
      <c r="A77" s="53" t="s">
        <v>591</v>
      </c>
      <c r="B77" s="48" t="s">
        <v>592</v>
      </c>
      <c r="C77" s="49" t="s">
        <v>397</v>
      </c>
      <c r="D77" s="50" t="s">
        <v>495</v>
      </c>
      <c r="E77" s="51" t="s">
        <v>593</v>
      </c>
    </row>
    <row r="98" spans="1:1" x14ac:dyDescent="0.2">
      <c r="A98" s="47"/>
    </row>
    <row r="141" spans="1:1" x14ac:dyDescent="0.2">
      <c r="A141" s="47"/>
    </row>
  </sheetData>
  <pageMargins left="0.5" right="0.25" top="1" bottom="1" header="0.5" footer="0.5"/>
  <pageSetup orientation="portrait" horizontalDpi="300" verticalDpi="300" r:id="rId1"/>
  <headerFooter alignWithMargins="0">
    <oddFooter>&amp;A</oddFooter>
  </headerFooter>
  <ignoredErrors>
    <ignoredError sqref="B4:B67 B69:B1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1"/>
  <sheetViews>
    <sheetView workbookViewId="0">
      <selection activeCell="B1" sqref="B1"/>
    </sheetView>
  </sheetViews>
  <sheetFormatPr defaultColWidth="10" defaultRowHeight="12.75" x14ac:dyDescent="0.2"/>
  <cols>
    <col min="1" max="1" width="62.42578125" style="49" bestFit="1" customWidth="1"/>
    <col min="2" max="2" width="5" style="48" bestFit="1" customWidth="1"/>
    <col min="3" max="3" width="24.42578125" style="49" bestFit="1" customWidth="1"/>
    <col min="4" max="4" width="20.140625" style="49" bestFit="1" customWidth="1"/>
    <col min="5" max="16384" width="10" style="49"/>
  </cols>
  <sheetData>
    <row r="1" spans="1:4" s="46" customFormat="1" ht="20.25" x14ac:dyDescent="0.3">
      <c r="A1" s="43" t="s">
        <v>119</v>
      </c>
      <c r="B1" s="48"/>
      <c r="C1" s="43" t="s">
        <v>353</v>
      </c>
      <c r="D1" s="43" t="s">
        <v>594</v>
      </c>
    </row>
    <row r="3" spans="1:4" x14ac:dyDescent="0.2">
      <c r="A3" s="47" t="s">
        <v>448</v>
      </c>
    </row>
    <row r="4" spans="1:4" x14ac:dyDescent="0.2">
      <c r="A4" s="52" t="s">
        <v>595</v>
      </c>
      <c r="B4" s="48" t="s">
        <v>596</v>
      </c>
      <c r="C4" s="49" t="s">
        <v>387</v>
      </c>
      <c r="D4" s="49" t="s">
        <v>597</v>
      </c>
    </row>
    <row r="5" spans="1:4" x14ac:dyDescent="0.2">
      <c r="A5" s="49" t="s">
        <v>598</v>
      </c>
      <c r="B5" s="48" t="s">
        <v>544</v>
      </c>
      <c r="C5" s="49" t="s">
        <v>403</v>
      </c>
    </row>
    <row r="6" spans="1:4" x14ac:dyDescent="0.2">
      <c r="A6" s="49" t="s">
        <v>599</v>
      </c>
      <c r="B6" s="48" t="s">
        <v>600</v>
      </c>
      <c r="C6" s="49" t="s">
        <v>360</v>
      </c>
    </row>
    <row r="7" spans="1:4" x14ac:dyDescent="0.2">
      <c r="A7" s="49" t="s">
        <v>601</v>
      </c>
      <c r="B7" s="48" t="s">
        <v>602</v>
      </c>
      <c r="C7" s="49" t="s">
        <v>360</v>
      </c>
    </row>
    <row r="8" spans="1:4" x14ac:dyDescent="0.2">
      <c r="A8" s="49" t="s">
        <v>603</v>
      </c>
      <c r="B8" s="48" t="s">
        <v>604</v>
      </c>
      <c r="C8" s="49" t="s">
        <v>390</v>
      </c>
    </row>
    <row r="9" spans="1:4" x14ac:dyDescent="0.2">
      <c r="A9" s="52" t="s">
        <v>605</v>
      </c>
      <c r="B9" s="48" t="s">
        <v>600</v>
      </c>
      <c r="C9" s="49" t="s">
        <v>368</v>
      </c>
    </row>
    <row r="10" spans="1:4" x14ac:dyDescent="0.2">
      <c r="C10" s="49" t="s">
        <v>360</v>
      </c>
    </row>
    <row r="11" spans="1:4" x14ac:dyDescent="0.2">
      <c r="A11" s="52" t="s">
        <v>606</v>
      </c>
      <c r="B11" s="48" t="s">
        <v>607</v>
      </c>
      <c r="C11" s="49" t="s">
        <v>366</v>
      </c>
    </row>
    <row r="12" spans="1:4" x14ac:dyDescent="0.2">
      <c r="A12" s="52" t="s">
        <v>608</v>
      </c>
      <c r="B12" s="48" t="s">
        <v>609</v>
      </c>
      <c r="C12" s="49" t="s">
        <v>387</v>
      </c>
    </row>
    <row r="13" spans="1:4" x14ac:dyDescent="0.2">
      <c r="A13" s="52" t="s">
        <v>610</v>
      </c>
      <c r="B13" s="48" t="s">
        <v>611</v>
      </c>
      <c r="C13" s="49" t="s">
        <v>360</v>
      </c>
    </row>
    <row r="14" spans="1:4" x14ac:dyDescent="0.2">
      <c r="C14" s="49" t="s">
        <v>368</v>
      </c>
    </row>
    <row r="15" spans="1:4" x14ac:dyDescent="0.2">
      <c r="A15" s="52" t="s">
        <v>612</v>
      </c>
      <c r="B15" s="48" t="s">
        <v>555</v>
      </c>
      <c r="C15" s="49" t="s">
        <v>387</v>
      </c>
    </row>
    <row r="16" spans="1:4" x14ac:dyDescent="0.2">
      <c r="A16" s="52" t="s">
        <v>613</v>
      </c>
      <c r="B16" s="48" t="s">
        <v>614</v>
      </c>
      <c r="C16" s="49" t="s">
        <v>390</v>
      </c>
    </row>
    <row r="17" spans="1:4" x14ac:dyDescent="0.2">
      <c r="A17" s="52" t="s">
        <v>615</v>
      </c>
      <c r="B17" s="48" t="s">
        <v>616</v>
      </c>
      <c r="C17" s="49" t="s">
        <v>366</v>
      </c>
    </row>
    <row r="18" spans="1:4" x14ac:dyDescent="0.2">
      <c r="A18" s="52" t="s">
        <v>617</v>
      </c>
      <c r="B18" s="48" t="s">
        <v>1973</v>
      </c>
      <c r="C18" s="49" t="s">
        <v>363</v>
      </c>
    </row>
    <row r="19" spans="1:4" x14ac:dyDescent="0.2">
      <c r="A19" s="52" t="s">
        <v>618</v>
      </c>
      <c r="B19" s="48" t="s">
        <v>619</v>
      </c>
      <c r="C19" s="49" t="s">
        <v>360</v>
      </c>
    </row>
    <row r="20" spans="1:4" x14ac:dyDescent="0.2">
      <c r="A20" s="52" t="s">
        <v>620</v>
      </c>
      <c r="B20" s="48" t="s">
        <v>557</v>
      </c>
      <c r="C20" s="49" t="s">
        <v>390</v>
      </c>
    </row>
    <row r="21" spans="1:4" x14ac:dyDescent="0.2">
      <c r="A21" s="49" t="s">
        <v>622</v>
      </c>
      <c r="B21" s="48" t="s">
        <v>621</v>
      </c>
      <c r="C21" s="49" t="s">
        <v>623</v>
      </c>
      <c r="D21" s="49" t="s">
        <v>624</v>
      </c>
    </row>
    <row r="22" spans="1:4" x14ac:dyDescent="0.2">
      <c r="B22" s="48" t="s">
        <v>621</v>
      </c>
      <c r="C22" s="49" t="s">
        <v>625</v>
      </c>
      <c r="D22" s="49" t="s">
        <v>626</v>
      </c>
    </row>
    <row r="23" spans="1:4" x14ac:dyDescent="0.2">
      <c r="A23" s="49" t="s">
        <v>627</v>
      </c>
      <c r="B23" s="48" t="s">
        <v>557</v>
      </c>
      <c r="C23" s="49" t="s">
        <v>628</v>
      </c>
      <c r="D23" s="49" t="s">
        <v>629</v>
      </c>
    </row>
    <row r="24" spans="1:4" x14ac:dyDescent="0.2">
      <c r="A24" s="52" t="s">
        <v>630</v>
      </c>
      <c r="B24" s="48" t="s">
        <v>619</v>
      </c>
      <c r="C24" s="49" t="s">
        <v>392</v>
      </c>
      <c r="D24" s="49" t="s">
        <v>631</v>
      </c>
    </row>
    <row r="25" spans="1:4" x14ac:dyDescent="0.2">
      <c r="A25" s="52" t="s">
        <v>632</v>
      </c>
      <c r="B25" s="48" t="s">
        <v>518</v>
      </c>
      <c r="C25" s="49" t="s">
        <v>380</v>
      </c>
      <c r="D25" s="49" t="s">
        <v>633</v>
      </c>
    </row>
    <row r="26" spans="1:4" x14ac:dyDescent="0.2">
      <c r="A26" s="49" t="s">
        <v>634</v>
      </c>
      <c r="B26" s="48" t="s">
        <v>557</v>
      </c>
      <c r="C26" s="49" t="s">
        <v>390</v>
      </c>
      <c r="D26" s="49" t="s">
        <v>635</v>
      </c>
    </row>
    <row r="27" spans="1:4" x14ac:dyDescent="0.2">
      <c r="B27" s="48" t="s">
        <v>557</v>
      </c>
      <c r="C27" s="49" t="s">
        <v>403</v>
      </c>
      <c r="D27" s="49" t="s">
        <v>636</v>
      </c>
    </row>
    <row r="28" spans="1:4" x14ac:dyDescent="0.2">
      <c r="A28" s="49" t="s">
        <v>637</v>
      </c>
      <c r="B28" s="48" t="s">
        <v>516</v>
      </c>
      <c r="C28" s="49" t="s">
        <v>370</v>
      </c>
      <c r="D28" s="49" t="s">
        <v>638</v>
      </c>
    </row>
    <row r="29" spans="1:4" x14ac:dyDescent="0.2">
      <c r="A29" s="52" t="s">
        <v>639</v>
      </c>
      <c r="B29" s="48" t="s">
        <v>2013</v>
      </c>
      <c r="C29" s="49" t="s">
        <v>368</v>
      </c>
      <c r="D29" s="49" t="s">
        <v>640</v>
      </c>
    </row>
    <row r="30" spans="1:4" x14ac:dyDescent="0.2">
      <c r="A30" s="52" t="s">
        <v>641</v>
      </c>
      <c r="B30" s="48" t="s">
        <v>642</v>
      </c>
      <c r="C30" s="49" t="s">
        <v>380</v>
      </c>
      <c r="D30" s="49" t="s">
        <v>643</v>
      </c>
    </row>
    <row r="31" spans="1:4" x14ac:dyDescent="0.2">
      <c r="A31" s="49" t="s">
        <v>644</v>
      </c>
      <c r="B31" s="48" t="s">
        <v>645</v>
      </c>
      <c r="C31" s="49" t="s">
        <v>403</v>
      </c>
      <c r="D31" s="49" t="s">
        <v>646</v>
      </c>
    </row>
    <row r="32" spans="1:4" x14ac:dyDescent="0.2">
      <c r="A32" s="49" t="s">
        <v>647</v>
      </c>
      <c r="B32" s="48" t="s">
        <v>648</v>
      </c>
      <c r="C32" s="49" t="s">
        <v>403</v>
      </c>
      <c r="D32" s="49" t="s">
        <v>646</v>
      </c>
    </row>
    <row r="33" spans="1:4" x14ac:dyDescent="0.2">
      <c r="A33" s="49" t="s">
        <v>649</v>
      </c>
      <c r="B33" s="48" t="s">
        <v>650</v>
      </c>
      <c r="C33" s="49" t="s">
        <v>375</v>
      </c>
      <c r="D33" s="49" t="s">
        <v>468</v>
      </c>
    </row>
    <row r="34" spans="1:4" x14ac:dyDescent="0.2">
      <c r="C34" s="49" t="s">
        <v>380</v>
      </c>
      <c r="D34" s="49" t="s">
        <v>651</v>
      </c>
    </row>
    <row r="35" spans="1:4" x14ac:dyDescent="0.2">
      <c r="A35" s="49" t="s">
        <v>652</v>
      </c>
      <c r="B35" s="48" t="s">
        <v>621</v>
      </c>
      <c r="C35" s="49" t="s">
        <v>373</v>
      </c>
      <c r="D35" s="49" t="s">
        <v>482</v>
      </c>
    </row>
    <row r="36" spans="1:4" x14ac:dyDescent="0.2">
      <c r="C36" s="49" t="s">
        <v>382</v>
      </c>
      <c r="D36" s="49" t="s">
        <v>492</v>
      </c>
    </row>
    <row r="37" spans="1:4" x14ac:dyDescent="0.2">
      <c r="A37" s="49" t="s">
        <v>653</v>
      </c>
      <c r="B37" s="48" t="s">
        <v>548</v>
      </c>
      <c r="C37" s="49" t="s">
        <v>367</v>
      </c>
      <c r="D37" s="49" t="s">
        <v>453</v>
      </c>
    </row>
    <row r="38" spans="1:4" x14ac:dyDescent="0.2">
      <c r="C38" s="49" t="s">
        <v>406</v>
      </c>
      <c r="D38" s="49" t="s">
        <v>482</v>
      </c>
    </row>
    <row r="39" spans="1:4" x14ac:dyDescent="0.2">
      <c r="C39" s="49" t="s">
        <v>380</v>
      </c>
      <c r="D39" s="49" t="s">
        <v>651</v>
      </c>
    </row>
    <row r="40" spans="1:4" x14ac:dyDescent="0.2">
      <c r="A40" s="49" t="s">
        <v>654</v>
      </c>
      <c r="B40" s="48" t="s">
        <v>655</v>
      </c>
      <c r="C40" s="49" t="s">
        <v>403</v>
      </c>
      <c r="D40" s="49" t="s">
        <v>489</v>
      </c>
    </row>
    <row r="41" spans="1:4" x14ac:dyDescent="0.2">
      <c r="A41" s="52" t="s">
        <v>656</v>
      </c>
      <c r="B41" s="48" t="s">
        <v>657</v>
      </c>
      <c r="C41" s="49" t="s">
        <v>658</v>
      </c>
      <c r="D41" s="49" t="s">
        <v>462</v>
      </c>
    </row>
    <row r="42" spans="1:4" x14ac:dyDescent="0.2">
      <c r="A42" s="49" t="s">
        <v>659</v>
      </c>
      <c r="B42" s="48" t="s">
        <v>557</v>
      </c>
      <c r="C42" s="49" t="s">
        <v>403</v>
      </c>
      <c r="D42" s="49" t="s">
        <v>489</v>
      </c>
    </row>
    <row r="43" spans="1:4" x14ac:dyDescent="0.2">
      <c r="A43" s="52" t="s">
        <v>660</v>
      </c>
      <c r="B43" s="48" t="s">
        <v>518</v>
      </c>
      <c r="C43" s="49" t="s">
        <v>360</v>
      </c>
      <c r="D43" s="49" t="s">
        <v>661</v>
      </c>
    </row>
    <row r="44" spans="1:4" x14ac:dyDescent="0.2">
      <c r="A44" s="49" t="s">
        <v>662</v>
      </c>
      <c r="B44" s="48" t="s">
        <v>537</v>
      </c>
      <c r="C44" s="49" t="s">
        <v>378</v>
      </c>
      <c r="D44" s="49" t="s">
        <v>663</v>
      </c>
    </row>
    <row r="45" spans="1:4" x14ac:dyDescent="0.2">
      <c r="A45" s="52" t="s">
        <v>664</v>
      </c>
      <c r="B45" s="48" t="s">
        <v>2022</v>
      </c>
      <c r="C45" s="49" t="s">
        <v>385</v>
      </c>
    </row>
    <row r="46" spans="1:4" x14ac:dyDescent="0.2">
      <c r="A46" s="49" t="s">
        <v>665</v>
      </c>
      <c r="B46" s="48" t="s">
        <v>532</v>
      </c>
      <c r="C46" s="49" t="s">
        <v>370</v>
      </c>
      <c r="D46" s="49" t="s">
        <v>468</v>
      </c>
    </row>
    <row r="47" spans="1:4" x14ac:dyDescent="0.2">
      <c r="C47" s="49" t="s">
        <v>364</v>
      </c>
      <c r="D47" s="49" t="s">
        <v>453</v>
      </c>
    </row>
    <row r="48" spans="1:4" x14ac:dyDescent="0.2">
      <c r="A48" s="49" t="s">
        <v>666</v>
      </c>
      <c r="B48" s="48" t="s">
        <v>544</v>
      </c>
      <c r="C48" s="49" t="s">
        <v>364</v>
      </c>
      <c r="D48" s="49" t="s">
        <v>453</v>
      </c>
    </row>
    <row r="49" spans="1:4" x14ac:dyDescent="0.2">
      <c r="C49" s="49" t="s">
        <v>366</v>
      </c>
      <c r="D49" s="49" t="s">
        <v>505</v>
      </c>
    </row>
    <row r="50" spans="1:4" x14ac:dyDescent="0.2">
      <c r="C50" s="49" t="s">
        <v>380</v>
      </c>
      <c r="D50" s="49" t="s">
        <v>495</v>
      </c>
    </row>
    <row r="51" spans="1:4" x14ac:dyDescent="0.2">
      <c r="A51" s="52" t="s">
        <v>667</v>
      </c>
      <c r="B51" s="48" t="s">
        <v>668</v>
      </c>
      <c r="C51" s="49" t="s">
        <v>378</v>
      </c>
      <c r="D51" s="49" t="s">
        <v>669</v>
      </c>
    </row>
    <row r="52" spans="1:4" x14ac:dyDescent="0.2">
      <c r="A52" s="49" t="s">
        <v>670</v>
      </c>
      <c r="B52" s="48" t="s">
        <v>518</v>
      </c>
      <c r="C52" s="49" t="s">
        <v>378</v>
      </c>
      <c r="D52" s="49" t="s">
        <v>671</v>
      </c>
    </row>
    <row r="53" spans="1:4" x14ac:dyDescent="0.2">
      <c r="A53" s="52" t="s">
        <v>672</v>
      </c>
      <c r="B53" s="48" t="s">
        <v>544</v>
      </c>
      <c r="C53" s="49" t="s">
        <v>366</v>
      </c>
      <c r="D53" s="49" t="s">
        <v>673</v>
      </c>
    </row>
    <row r="54" spans="1:4" x14ac:dyDescent="0.2">
      <c r="A54" s="49" t="s">
        <v>674</v>
      </c>
      <c r="B54" s="48" t="s">
        <v>520</v>
      </c>
      <c r="C54" s="49" t="s">
        <v>370</v>
      </c>
      <c r="D54" s="49" t="s">
        <v>2015</v>
      </c>
    </row>
    <row r="56" spans="1:4" x14ac:dyDescent="0.2">
      <c r="A56" s="47" t="s">
        <v>534</v>
      </c>
    </row>
    <row r="57" spans="1:4" x14ac:dyDescent="0.2">
      <c r="A57" s="49" t="s">
        <v>675</v>
      </c>
      <c r="B57" s="48" t="s">
        <v>2028</v>
      </c>
      <c r="C57" s="49" t="s">
        <v>385</v>
      </c>
    </row>
    <row r="58" spans="1:4" x14ac:dyDescent="0.2">
      <c r="A58" s="52" t="s">
        <v>677</v>
      </c>
      <c r="B58" s="48" t="s">
        <v>2157</v>
      </c>
      <c r="C58" s="49" t="s">
        <v>385</v>
      </c>
    </row>
    <row r="59" spans="1:4" x14ac:dyDescent="0.2">
      <c r="A59" s="49" t="s">
        <v>678</v>
      </c>
      <c r="B59" s="48" t="s">
        <v>2158</v>
      </c>
      <c r="C59" s="49" t="s">
        <v>392</v>
      </c>
    </row>
    <row r="60" spans="1:4" x14ac:dyDescent="0.2">
      <c r="A60" s="52" t="s">
        <v>679</v>
      </c>
      <c r="B60" s="48" t="s">
        <v>680</v>
      </c>
      <c r="C60" s="49" t="s">
        <v>360</v>
      </c>
    </row>
    <row r="61" spans="1:4" x14ac:dyDescent="0.2">
      <c r="A61" s="52"/>
      <c r="C61" s="49" t="s">
        <v>385</v>
      </c>
    </row>
    <row r="62" spans="1:4" x14ac:dyDescent="0.2">
      <c r="A62" s="49" t="s">
        <v>681</v>
      </c>
      <c r="B62" s="48" t="s">
        <v>575</v>
      </c>
      <c r="C62" s="49" t="s">
        <v>390</v>
      </c>
    </row>
    <row r="63" spans="1:4" x14ac:dyDescent="0.2">
      <c r="A63" s="49" t="s">
        <v>682</v>
      </c>
      <c r="B63" s="48" t="s">
        <v>2037</v>
      </c>
      <c r="C63" s="49" t="s">
        <v>385</v>
      </c>
    </row>
    <row r="64" spans="1:4" x14ac:dyDescent="0.2">
      <c r="A64" s="49" t="s">
        <v>683</v>
      </c>
      <c r="B64" s="48" t="s">
        <v>668</v>
      </c>
      <c r="C64" s="49" t="s">
        <v>370</v>
      </c>
      <c r="D64" s="49" t="s">
        <v>684</v>
      </c>
    </row>
    <row r="65" spans="1:3" x14ac:dyDescent="0.2">
      <c r="A65" s="52" t="s">
        <v>685</v>
      </c>
      <c r="B65" s="48" t="s">
        <v>650</v>
      </c>
      <c r="C65" s="49" t="s">
        <v>378</v>
      </c>
    </row>
    <row r="66" spans="1:3" x14ac:dyDescent="0.2">
      <c r="C66" s="49" t="s">
        <v>385</v>
      </c>
    </row>
    <row r="67" spans="1:3" x14ac:dyDescent="0.2">
      <c r="C67" s="49" t="s">
        <v>2016</v>
      </c>
    </row>
    <row r="68" spans="1:3" x14ac:dyDescent="0.2">
      <c r="A68" s="49" t="s">
        <v>686</v>
      </c>
      <c r="B68" s="48" t="s">
        <v>532</v>
      </c>
      <c r="C68" s="49" t="s">
        <v>390</v>
      </c>
    </row>
    <row r="69" spans="1:3" x14ac:dyDescent="0.2">
      <c r="C69" s="49" t="s">
        <v>404</v>
      </c>
    </row>
    <row r="70" spans="1:3" x14ac:dyDescent="0.2">
      <c r="C70" s="49" t="s">
        <v>363</v>
      </c>
    </row>
    <row r="71" spans="1:3" x14ac:dyDescent="0.2">
      <c r="C71" s="49" t="s">
        <v>382</v>
      </c>
    </row>
    <row r="72" spans="1:3" x14ac:dyDescent="0.2">
      <c r="A72" s="52" t="s">
        <v>687</v>
      </c>
      <c r="B72" s="48" t="s">
        <v>650</v>
      </c>
      <c r="C72" s="49" t="s">
        <v>360</v>
      </c>
    </row>
    <row r="73" spans="1:3" x14ac:dyDescent="0.2">
      <c r="A73" s="49" t="s">
        <v>688</v>
      </c>
      <c r="B73" s="48" t="s">
        <v>532</v>
      </c>
      <c r="C73" s="49" t="s">
        <v>397</v>
      </c>
    </row>
    <row r="74" spans="1:3" x14ac:dyDescent="0.2">
      <c r="A74" s="52" t="s">
        <v>689</v>
      </c>
      <c r="B74" s="48" t="s">
        <v>668</v>
      </c>
      <c r="C74" s="49" t="s">
        <v>360</v>
      </c>
    </row>
    <row r="75" spans="1:3" x14ac:dyDescent="0.2">
      <c r="A75" s="52"/>
      <c r="C75" s="49" t="s">
        <v>385</v>
      </c>
    </row>
    <row r="76" spans="1:3" x14ac:dyDescent="0.2">
      <c r="A76" s="49" t="s">
        <v>690</v>
      </c>
      <c r="B76" s="48" t="s">
        <v>544</v>
      </c>
      <c r="C76" s="49" t="s">
        <v>360</v>
      </c>
    </row>
    <row r="77" spans="1:3" x14ac:dyDescent="0.2">
      <c r="C77" s="49" t="s">
        <v>387</v>
      </c>
    </row>
    <row r="78" spans="1:3" x14ac:dyDescent="0.2">
      <c r="C78" s="49" t="s">
        <v>385</v>
      </c>
    </row>
    <row r="79" spans="1:3" x14ac:dyDescent="0.2">
      <c r="A79" s="52" t="s">
        <v>691</v>
      </c>
      <c r="B79" s="48" t="s">
        <v>516</v>
      </c>
      <c r="C79" s="49" t="s">
        <v>360</v>
      </c>
    </row>
    <row r="80" spans="1:3" x14ac:dyDescent="0.2">
      <c r="A80" s="52"/>
      <c r="C80" s="49" t="s">
        <v>385</v>
      </c>
    </row>
    <row r="81" spans="1:3" x14ac:dyDescent="0.2">
      <c r="A81" s="52" t="s">
        <v>692</v>
      </c>
      <c r="B81" s="48" t="s">
        <v>693</v>
      </c>
      <c r="C81" s="49" t="s">
        <v>366</v>
      </c>
    </row>
    <row r="82" spans="1:3" x14ac:dyDescent="0.2">
      <c r="A82" s="52"/>
      <c r="C82" s="49" t="s">
        <v>387</v>
      </c>
    </row>
    <row r="83" spans="1:3" x14ac:dyDescent="0.2">
      <c r="A83" s="49" t="s">
        <v>694</v>
      </c>
      <c r="B83" s="48" t="s">
        <v>532</v>
      </c>
      <c r="C83" s="49" t="s">
        <v>404</v>
      </c>
    </row>
    <row r="84" spans="1:3" x14ac:dyDescent="0.2">
      <c r="B84" s="48" t="s">
        <v>532</v>
      </c>
      <c r="C84" s="49" t="s">
        <v>387</v>
      </c>
    </row>
    <row r="85" spans="1:3" x14ac:dyDescent="0.2">
      <c r="A85" s="49" t="s">
        <v>695</v>
      </c>
      <c r="B85" s="48" t="s">
        <v>668</v>
      </c>
      <c r="C85" s="49" t="s">
        <v>385</v>
      </c>
    </row>
    <row r="86" spans="1:3" x14ac:dyDescent="0.2">
      <c r="A86" s="49" t="s">
        <v>696</v>
      </c>
      <c r="B86" s="48" t="s">
        <v>668</v>
      </c>
      <c r="C86" s="49" t="s">
        <v>390</v>
      </c>
    </row>
    <row r="87" spans="1:3" x14ac:dyDescent="0.2">
      <c r="A87" s="52" t="s">
        <v>697</v>
      </c>
      <c r="B87" s="48" t="s">
        <v>516</v>
      </c>
      <c r="C87" s="49" t="s">
        <v>390</v>
      </c>
    </row>
    <row r="88" spans="1:3" x14ac:dyDescent="0.2">
      <c r="A88" s="49" t="s">
        <v>698</v>
      </c>
      <c r="B88" s="48" t="s">
        <v>532</v>
      </c>
      <c r="C88" s="49" t="s">
        <v>397</v>
      </c>
    </row>
    <row r="89" spans="1:3" x14ac:dyDescent="0.2">
      <c r="A89" s="49" t="s">
        <v>699</v>
      </c>
      <c r="B89" s="48" t="s">
        <v>693</v>
      </c>
      <c r="C89" s="49" t="s">
        <v>390</v>
      </c>
    </row>
    <row r="90" spans="1:3" x14ac:dyDescent="0.2">
      <c r="C90" s="49" t="s">
        <v>404</v>
      </c>
    </row>
    <row r="91" spans="1:3" x14ac:dyDescent="0.2">
      <c r="C91" s="49" t="s">
        <v>382</v>
      </c>
    </row>
    <row r="92" spans="1:3" x14ac:dyDescent="0.2">
      <c r="C92" s="49" t="s">
        <v>363</v>
      </c>
    </row>
    <row r="93" spans="1:3" x14ac:dyDescent="0.2">
      <c r="A93" s="49" t="s">
        <v>700</v>
      </c>
      <c r="B93" s="48" t="s">
        <v>516</v>
      </c>
      <c r="C93" s="49" t="s">
        <v>385</v>
      </c>
    </row>
    <row r="94" spans="1:3" x14ac:dyDescent="0.2">
      <c r="A94" s="52" t="s">
        <v>630</v>
      </c>
      <c r="B94" s="48" t="s">
        <v>650</v>
      </c>
      <c r="C94" s="49" t="s">
        <v>387</v>
      </c>
    </row>
    <row r="95" spans="1:3" x14ac:dyDescent="0.2">
      <c r="C95" s="49" t="s">
        <v>360</v>
      </c>
    </row>
    <row r="96" spans="1:3" x14ac:dyDescent="0.2">
      <c r="A96" s="49" t="s">
        <v>634</v>
      </c>
      <c r="B96" s="48" t="s">
        <v>693</v>
      </c>
      <c r="C96" s="49" t="s">
        <v>392</v>
      </c>
    </row>
    <row r="97" spans="1:4" x14ac:dyDescent="0.2">
      <c r="C97" s="49" t="s">
        <v>363</v>
      </c>
    </row>
    <row r="98" spans="1:4" x14ac:dyDescent="0.2">
      <c r="A98" s="49" t="s">
        <v>701</v>
      </c>
      <c r="B98" s="48" t="s">
        <v>516</v>
      </c>
      <c r="C98" s="49" t="s">
        <v>390</v>
      </c>
    </row>
    <row r="99" spans="1:4" x14ac:dyDescent="0.2">
      <c r="A99" s="52" t="s">
        <v>632</v>
      </c>
      <c r="B99" s="48" t="s">
        <v>532</v>
      </c>
      <c r="C99" s="49" t="s">
        <v>366</v>
      </c>
    </row>
    <row r="100" spans="1:4" x14ac:dyDescent="0.2">
      <c r="A100" s="49" t="s">
        <v>637</v>
      </c>
      <c r="B100" s="48" t="s">
        <v>668</v>
      </c>
      <c r="C100" s="49" t="s">
        <v>404</v>
      </c>
    </row>
    <row r="102" spans="1:4" x14ac:dyDescent="0.2">
      <c r="A102" s="47" t="s">
        <v>553</v>
      </c>
    </row>
    <row r="103" spans="1:4" x14ac:dyDescent="0.2">
      <c r="A103" s="49" t="s">
        <v>630</v>
      </c>
      <c r="B103" s="48" t="s">
        <v>516</v>
      </c>
      <c r="C103" s="49" t="s">
        <v>392</v>
      </c>
      <c r="D103" s="49" t="s">
        <v>631</v>
      </c>
    </row>
    <row r="104" spans="1:4" x14ac:dyDescent="0.2">
      <c r="A104" s="49" t="s">
        <v>632</v>
      </c>
      <c r="B104" s="48" t="s">
        <v>518</v>
      </c>
      <c r="C104" s="49" t="s">
        <v>380</v>
      </c>
      <c r="D104" s="49" t="s">
        <v>702</v>
      </c>
    </row>
    <row r="105" spans="1:4" x14ac:dyDescent="0.2">
      <c r="A105" s="49" t="s">
        <v>634</v>
      </c>
      <c r="B105" s="48" t="s">
        <v>557</v>
      </c>
      <c r="C105" s="49" t="s">
        <v>390</v>
      </c>
      <c r="D105" s="49" t="s">
        <v>635</v>
      </c>
    </row>
    <row r="106" spans="1:4" x14ac:dyDescent="0.2">
      <c r="C106" s="49" t="s">
        <v>403</v>
      </c>
      <c r="D106" s="49" t="s">
        <v>636</v>
      </c>
    </row>
    <row r="107" spans="1:4" x14ac:dyDescent="0.2">
      <c r="A107" s="49" t="s">
        <v>637</v>
      </c>
      <c r="B107" s="48" t="s">
        <v>516</v>
      </c>
      <c r="C107" s="49" t="s">
        <v>370</v>
      </c>
      <c r="D107" s="49" t="s">
        <v>638</v>
      </c>
    </row>
    <row r="108" spans="1:4" x14ac:dyDescent="0.2">
      <c r="A108" s="49" t="s">
        <v>703</v>
      </c>
      <c r="B108" s="48" t="s">
        <v>2017</v>
      </c>
      <c r="C108" s="49" t="s">
        <v>370</v>
      </c>
    </row>
    <row r="109" spans="1:4" x14ac:dyDescent="0.2">
      <c r="A109" s="52" t="s">
        <v>704</v>
      </c>
      <c r="B109" s="48" t="s">
        <v>518</v>
      </c>
      <c r="C109" s="49" t="s">
        <v>370</v>
      </c>
    </row>
    <row r="110" spans="1:4" x14ac:dyDescent="0.2">
      <c r="A110" s="49" t="s">
        <v>705</v>
      </c>
      <c r="B110" s="48" t="s">
        <v>619</v>
      </c>
      <c r="C110" s="49" t="s">
        <v>370</v>
      </c>
    </row>
    <row r="111" spans="1:4" x14ac:dyDescent="0.2">
      <c r="C111" s="49" t="s">
        <v>378</v>
      </c>
    </row>
  </sheetData>
  <pageMargins left="0.5" right="0.25" top="1" bottom="1" header="0.5" footer="0.5"/>
  <pageSetup orientation="portrait" horizontalDpi="300" verticalDpi="300" r:id="rId1"/>
  <headerFooter alignWithMargins="0">
    <oddFooter>&amp;A</oddFooter>
  </headerFooter>
  <ignoredErrors>
    <ignoredError sqref="B5:B11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3"/>
  <sheetViews>
    <sheetView workbookViewId="0"/>
  </sheetViews>
  <sheetFormatPr defaultRowHeight="12.75" x14ac:dyDescent="0.2"/>
  <cols>
    <col min="1" max="1" width="6.140625" style="20" bestFit="1" customWidth="1"/>
    <col min="2" max="10" width="9.85546875" style="2" customWidth="1"/>
    <col min="11" max="11" width="9.85546875" style="3" customWidth="1"/>
    <col min="12" max="12" width="9.85546875" style="2" customWidth="1"/>
    <col min="13" max="13" width="9.140625" style="2"/>
  </cols>
  <sheetData>
    <row r="1" spans="1:14" x14ac:dyDescent="0.2">
      <c r="B1" s="2" t="s">
        <v>706</v>
      </c>
      <c r="D1" s="54" t="s">
        <v>707</v>
      </c>
      <c r="F1" s="9" t="s">
        <v>708</v>
      </c>
      <c r="N1" s="3"/>
    </row>
    <row r="2" spans="1:14" s="37" customFormat="1" x14ac:dyDescent="0.2">
      <c r="L2" s="3"/>
      <c r="M2" s="3"/>
    </row>
    <row r="3" spans="1:14" x14ac:dyDescent="0.2">
      <c r="B3" s="2" t="s">
        <v>354</v>
      </c>
    </row>
    <row r="4" spans="1:14" s="24" customFormat="1" x14ac:dyDescent="0.2">
      <c r="A4" s="20" t="s">
        <v>353</v>
      </c>
      <c r="B4" s="1">
        <v>31</v>
      </c>
      <c r="C4" s="1">
        <v>32</v>
      </c>
      <c r="D4" s="1">
        <v>33</v>
      </c>
      <c r="E4" s="1">
        <v>34</v>
      </c>
      <c r="F4" s="1">
        <v>35</v>
      </c>
      <c r="G4" s="1">
        <v>36</v>
      </c>
      <c r="H4" s="1">
        <v>37</v>
      </c>
      <c r="I4" s="1">
        <v>38</v>
      </c>
      <c r="J4" s="1">
        <v>39</v>
      </c>
      <c r="K4" s="1">
        <v>40</v>
      </c>
      <c r="L4" s="55"/>
      <c r="M4" s="55"/>
    </row>
    <row r="5" spans="1:14" x14ac:dyDescent="0.2">
      <c r="A5" s="20">
        <v>1</v>
      </c>
      <c r="B5" s="56" t="s">
        <v>658</v>
      </c>
      <c r="C5" s="56" t="s">
        <v>658</v>
      </c>
      <c r="D5" s="56" t="s">
        <v>658</v>
      </c>
      <c r="E5" s="2" t="s">
        <v>658</v>
      </c>
      <c r="K5" s="2"/>
      <c r="L5" s="57" t="s">
        <v>2094</v>
      </c>
    </row>
    <row r="6" spans="1:14" x14ac:dyDescent="0.2">
      <c r="A6" s="20">
        <v>2</v>
      </c>
      <c r="B6" s="56" t="s">
        <v>378</v>
      </c>
      <c r="C6" s="2" t="s">
        <v>378</v>
      </c>
      <c r="D6" s="2" t="s">
        <v>378</v>
      </c>
      <c r="E6" s="2" t="s">
        <v>378</v>
      </c>
      <c r="K6" s="2"/>
      <c r="L6" s="57" t="s">
        <v>2095</v>
      </c>
    </row>
    <row r="7" spans="1:14" x14ac:dyDescent="0.2">
      <c r="A7" s="20">
        <v>3</v>
      </c>
      <c r="B7" s="56" t="s">
        <v>392</v>
      </c>
      <c r="C7" s="2" t="s">
        <v>392</v>
      </c>
      <c r="D7" s="56" t="s">
        <v>392</v>
      </c>
      <c r="E7" s="59" t="s">
        <v>392</v>
      </c>
      <c r="K7" s="2"/>
      <c r="L7" s="57" t="s">
        <v>2096</v>
      </c>
    </row>
    <row r="8" spans="1:14" x14ac:dyDescent="0.2">
      <c r="A8" s="20">
        <v>4</v>
      </c>
      <c r="B8" s="2" t="s">
        <v>385</v>
      </c>
      <c r="C8" s="2" t="s">
        <v>385</v>
      </c>
      <c r="D8" s="58" t="s">
        <v>385</v>
      </c>
      <c r="E8" s="58" t="s">
        <v>385</v>
      </c>
      <c r="K8" s="2"/>
      <c r="L8" s="57" t="s">
        <v>2097</v>
      </c>
    </row>
    <row r="9" spans="1:14" x14ac:dyDescent="0.2">
      <c r="A9" s="20">
        <v>5</v>
      </c>
      <c r="B9" s="2" t="s">
        <v>407</v>
      </c>
      <c r="C9" s="58" t="s">
        <v>407</v>
      </c>
      <c r="D9" s="2" t="s">
        <v>407</v>
      </c>
      <c r="E9" s="56" t="s">
        <v>407</v>
      </c>
      <c r="K9" s="2"/>
      <c r="L9" s="57" t="s">
        <v>2098</v>
      </c>
    </row>
    <row r="10" spans="1:14" x14ac:dyDescent="0.2">
      <c r="A10" s="20">
        <v>6</v>
      </c>
      <c r="B10" s="58" t="s">
        <v>360</v>
      </c>
      <c r="C10" s="56" t="s">
        <v>360</v>
      </c>
      <c r="D10" s="56" t="s">
        <v>360</v>
      </c>
      <c r="E10" s="56" t="s">
        <v>360</v>
      </c>
      <c r="K10" s="2"/>
      <c r="L10" s="57" t="s">
        <v>2099</v>
      </c>
    </row>
    <row r="11" spans="1:14" x14ac:dyDescent="0.2">
      <c r="A11" s="20">
        <v>7</v>
      </c>
      <c r="B11" s="56" t="s">
        <v>382</v>
      </c>
      <c r="C11" s="59" t="s">
        <v>382</v>
      </c>
      <c r="D11" s="2" t="s">
        <v>382</v>
      </c>
      <c r="E11" s="2" t="s">
        <v>382</v>
      </c>
      <c r="K11" s="2"/>
      <c r="L11" s="57" t="s">
        <v>2100</v>
      </c>
    </row>
    <row r="12" spans="1:14" x14ac:dyDescent="0.2">
      <c r="A12" s="20">
        <v>8</v>
      </c>
      <c r="B12" s="56" t="s">
        <v>390</v>
      </c>
      <c r="C12" s="56" t="s">
        <v>390</v>
      </c>
      <c r="D12" s="2" t="s">
        <v>390</v>
      </c>
      <c r="E12" s="56" t="s">
        <v>390</v>
      </c>
      <c r="K12" s="2"/>
      <c r="L12" s="57" t="s">
        <v>2101</v>
      </c>
    </row>
    <row r="13" spans="1:14" x14ac:dyDescent="0.2">
      <c r="A13" s="20">
        <v>9</v>
      </c>
      <c r="B13" s="2" t="s">
        <v>370</v>
      </c>
      <c r="C13" s="56" t="s">
        <v>370</v>
      </c>
      <c r="D13" s="56" t="s">
        <v>370</v>
      </c>
      <c r="E13" s="2" t="s">
        <v>370</v>
      </c>
      <c r="K13" s="2"/>
      <c r="L13" s="57" t="s">
        <v>2102</v>
      </c>
    </row>
    <row r="14" spans="1:14" x14ac:dyDescent="0.2">
      <c r="A14" s="20">
        <v>10</v>
      </c>
      <c r="B14" s="59" t="s">
        <v>395</v>
      </c>
      <c r="C14" s="56" t="s">
        <v>395</v>
      </c>
      <c r="D14" s="59" t="s">
        <v>395</v>
      </c>
      <c r="E14" s="56" t="s">
        <v>395</v>
      </c>
      <c r="K14" s="2"/>
      <c r="L14" s="57" t="s">
        <v>2103</v>
      </c>
    </row>
    <row r="15" spans="1:14" x14ac:dyDescent="0.2">
      <c r="A15" s="20">
        <v>11</v>
      </c>
      <c r="B15" s="56" t="s">
        <v>711</v>
      </c>
      <c r="C15" s="2" t="s">
        <v>1934</v>
      </c>
      <c r="D15" s="56" t="s">
        <v>1934</v>
      </c>
      <c r="E15" s="56" t="s">
        <v>1934</v>
      </c>
      <c r="K15" s="2"/>
      <c r="L15" s="57" t="s">
        <v>1905</v>
      </c>
    </row>
    <row r="16" spans="1:14" x14ac:dyDescent="0.2">
      <c r="A16" s="20">
        <v>12</v>
      </c>
      <c r="B16" s="2" t="s">
        <v>363</v>
      </c>
      <c r="C16" s="56" t="s">
        <v>363</v>
      </c>
      <c r="D16" s="56" t="s">
        <v>363</v>
      </c>
      <c r="E16" s="56" t="s">
        <v>363</v>
      </c>
      <c r="K16" s="2"/>
      <c r="L16" s="57" t="s">
        <v>2104</v>
      </c>
    </row>
    <row r="18" spans="1:13" s="37" customFormat="1" x14ac:dyDescent="0.2">
      <c r="A18" s="20"/>
      <c r="B18" s="2" t="s">
        <v>354</v>
      </c>
      <c r="C18" s="2"/>
      <c r="D18" s="2"/>
      <c r="E18" s="2"/>
      <c r="F18" s="2"/>
      <c r="G18" s="2"/>
      <c r="H18" s="2"/>
      <c r="I18" s="2"/>
      <c r="J18" s="2"/>
      <c r="K18" s="3"/>
      <c r="L18" s="2"/>
      <c r="M18" s="3"/>
    </row>
    <row r="19" spans="1:13" x14ac:dyDescent="0.2">
      <c r="A19" s="20" t="s">
        <v>353</v>
      </c>
      <c r="B19" s="1">
        <v>1</v>
      </c>
      <c r="C19" s="1">
        <v>2</v>
      </c>
      <c r="D19" s="1">
        <v>3</v>
      </c>
      <c r="E19" s="1">
        <v>4</v>
      </c>
      <c r="F19" s="1">
        <v>5</v>
      </c>
      <c r="G19" s="1">
        <v>6</v>
      </c>
      <c r="H19" s="1">
        <v>7</v>
      </c>
      <c r="I19" s="1">
        <v>8</v>
      </c>
      <c r="J19" s="1">
        <v>9</v>
      </c>
      <c r="K19" s="1">
        <v>10</v>
      </c>
      <c r="L19" s="55"/>
    </row>
    <row r="20" spans="1:13" s="24" customFormat="1" x14ac:dyDescent="0.2">
      <c r="A20" s="20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55"/>
    </row>
    <row r="21" spans="1:13" x14ac:dyDescent="0.2">
      <c r="A21" s="20">
        <v>1</v>
      </c>
      <c r="C21" s="58" t="s">
        <v>375</v>
      </c>
      <c r="D21" s="60" t="s">
        <v>375</v>
      </c>
      <c r="E21" s="60" t="s">
        <v>373</v>
      </c>
      <c r="F21" s="9" t="s">
        <v>373</v>
      </c>
      <c r="G21" s="60" t="s">
        <v>373</v>
      </c>
      <c r="H21" s="60" t="s">
        <v>373</v>
      </c>
      <c r="I21" s="60" t="s">
        <v>373</v>
      </c>
      <c r="J21" s="60" t="s">
        <v>373</v>
      </c>
      <c r="K21" s="61" t="s">
        <v>373</v>
      </c>
    </row>
    <row r="22" spans="1:13" x14ac:dyDescent="0.2">
      <c r="A22" s="20">
        <v>2</v>
      </c>
      <c r="C22" s="60" t="s">
        <v>378</v>
      </c>
      <c r="D22" s="60" t="s">
        <v>378</v>
      </c>
      <c r="E22" s="60" t="s">
        <v>378</v>
      </c>
      <c r="F22" s="58" t="s">
        <v>378</v>
      </c>
      <c r="G22" s="2" t="s">
        <v>378</v>
      </c>
      <c r="H22" s="60" t="s">
        <v>378</v>
      </c>
      <c r="I22" s="2" t="s">
        <v>378</v>
      </c>
      <c r="J22" s="60" t="s">
        <v>378</v>
      </c>
      <c r="K22" s="62" t="s">
        <v>378</v>
      </c>
    </row>
    <row r="23" spans="1:13" x14ac:dyDescent="0.2">
      <c r="A23" s="20">
        <v>3</v>
      </c>
      <c r="B23" s="60" t="s">
        <v>364</v>
      </c>
      <c r="C23" s="9" t="s">
        <v>364</v>
      </c>
      <c r="D23" s="58" t="s">
        <v>364</v>
      </c>
      <c r="E23" s="58" t="s">
        <v>406</v>
      </c>
      <c r="F23" s="60" t="s">
        <v>406</v>
      </c>
      <c r="G23" s="2" t="s">
        <v>406</v>
      </c>
      <c r="H23" s="2" t="s">
        <v>368</v>
      </c>
      <c r="I23" s="9" t="s">
        <v>368</v>
      </c>
      <c r="J23" s="60" t="s">
        <v>368</v>
      </c>
      <c r="K23" s="63" t="s">
        <v>368</v>
      </c>
    </row>
    <row r="24" spans="1:13" x14ac:dyDescent="0.2">
      <c r="A24" s="20">
        <v>4</v>
      </c>
      <c r="B24" s="2" t="s">
        <v>400</v>
      </c>
      <c r="C24" s="60" t="s">
        <v>400</v>
      </c>
      <c r="D24" s="9" t="s">
        <v>367</v>
      </c>
      <c r="E24" s="2" t="s">
        <v>367</v>
      </c>
      <c r="F24" s="60" t="s">
        <v>367</v>
      </c>
      <c r="G24" s="60" t="s">
        <v>367</v>
      </c>
      <c r="H24" s="2" t="s">
        <v>367</v>
      </c>
      <c r="I24" s="60" t="s">
        <v>385</v>
      </c>
      <c r="J24" s="2" t="s">
        <v>385</v>
      </c>
      <c r="K24" s="63" t="s">
        <v>385</v>
      </c>
    </row>
    <row r="25" spans="1:13" x14ac:dyDescent="0.2">
      <c r="A25" s="20">
        <v>5</v>
      </c>
      <c r="B25" s="60" t="s">
        <v>404</v>
      </c>
      <c r="C25" s="60" t="s">
        <v>404</v>
      </c>
      <c r="D25" s="60" t="s">
        <v>404</v>
      </c>
      <c r="E25" s="2" t="s">
        <v>404</v>
      </c>
      <c r="F25" s="60" t="s">
        <v>404</v>
      </c>
      <c r="G25" s="2" t="s">
        <v>404</v>
      </c>
      <c r="H25" s="60" t="s">
        <v>404</v>
      </c>
      <c r="I25" s="2" t="s">
        <v>404</v>
      </c>
      <c r="J25" s="2" t="s">
        <v>404</v>
      </c>
      <c r="K25" s="63" t="s">
        <v>404</v>
      </c>
    </row>
    <row r="26" spans="1:13" x14ac:dyDescent="0.2">
      <c r="A26" s="20">
        <v>6</v>
      </c>
      <c r="B26" s="9" t="s">
        <v>360</v>
      </c>
      <c r="C26" s="60" t="s">
        <v>360</v>
      </c>
      <c r="D26" s="2" t="s">
        <v>360</v>
      </c>
      <c r="E26" s="60" t="s">
        <v>360</v>
      </c>
      <c r="F26" s="2" t="s">
        <v>360</v>
      </c>
      <c r="G26" s="60" t="s">
        <v>360</v>
      </c>
      <c r="H26" s="60" t="s">
        <v>360</v>
      </c>
      <c r="I26" s="2" t="s">
        <v>360</v>
      </c>
      <c r="J26" s="9" t="s">
        <v>360</v>
      </c>
      <c r="K26" s="61" t="s">
        <v>360</v>
      </c>
    </row>
    <row r="27" spans="1:13" x14ac:dyDescent="0.2">
      <c r="A27" s="20">
        <v>7</v>
      </c>
      <c r="B27" s="58" t="s">
        <v>412</v>
      </c>
      <c r="C27" s="60" t="s">
        <v>412</v>
      </c>
      <c r="D27" s="2" t="s">
        <v>366</v>
      </c>
      <c r="E27" s="2" t="s">
        <v>366</v>
      </c>
      <c r="F27" s="2" t="s">
        <v>366</v>
      </c>
      <c r="G27" s="58" t="s">
        <v>366</v>
      </c>
      <c r="H27" s="58" t="s">
        <v>366</v>
      </c>
      <c r="I27" s="58" t="s">
        <v>366</v>
      </c>
      <c r="J27" s="60" t="s">
        <v>366</v>
      </c>
      <c r="K27" s="63" t="s">
        <v>366</v>
      </c>
    </row>
    <row r="28" spans="1:13" x14ac:dyDescent="0.2">
      <c r="A28" s="20">
        <v>8</v>
      </c>
      <c r="B28" s="60" t="s">
        <v>390</v>
      </c>
      <c r="C28" s="2" t="s">
        <v>390</v>
      </c>
      <c r="D28" s="2" t="s">
        <v>390</v>
      </c>
      <c r="E28" s="60" t="s">
        <v>390</v>
      </c>
      <c r="F28" s="60" t="s">
        <v>390</v>
      </c>
      <c r="G28" s="2" t="s">
        <v>390</v>
      </c>
      <c r="H28" s="2" t="s">
        <v>390</v>
      </c>
      <c r="I28" s="60" t="s">
        <v>390</v>
      </c>
      <c r="J28" s="54" t="s">
        <v>390</v>
      </c>
      <c r="K28" s="61" t="s">
        <v>390</v>
      </c>
    </row>
    <row r="29" spans="1:13" x14ac:dyDescent="0.2">
      <c r="A29" s="20">
        <v>9</v>
      </c>
      <c r="B29" s="2" t="s">
        <v>403</v>
      </c>
      <c r="C29" s="60" t="s">
        <v>403</v>
      </c>
      <c r="D29" s="60" t="s">
        <v>403</v>
      </c>
      <c r="E29" s="60" t="s">
        <v>403</v>
      </c>
      <c r="F29" s="60" t="s">
        <v>403</v>
      </c>
      <c r="G29" s="60" t="s">
        <v>403</v>
      </c>
      <c r="H29" s="60" t="s">
        <v>403</v>
      </c>
      <c r="I29" s="60" t="s">
        <v>403</v>
      </c>
      <c r="J29" s="60" t="s">
        <v>403</v>
      </c>
      <c r="K29" s="64" t="s">
        <v>403</v>
      </c>
    </row>
    <row r="30" spans="1:13" x14ac:dyDescent="0.2">
      <c r="A30" s="20">
        <v>10</v>
      </c>
      <c r="B30" s="60" t="s">
        <v>402</v>
      </c>
      <c r="C30" s="60" t="s">
        <v>408</v>
      </c>
      <c r="D30" s="60" t="s">
        <v>401</v>
      </c>
      <c r="E30" s="60" t="s">
        <v>713</v>
      </c>
      <c r="F30" s="60" t="s">
        <v>713</v>
      </c>
      <c r="G30" s="60" t="s">
        <v>376</v>
      </c>
      <c r="H30" s="9" t="s">
        <v>376</v>
      </c>
      <c r="I30" s="60" t="s">
        <v>376</v>
      </c>
      <c r="J30" s="2" t="s">
        <v>376</v>
      </c>
      <c r="K30" s="61" t="s">
        <v>376</v>
      </c>
    </row>
    <row r="31" spans="1:13" x14ac:dyDescent="0.2">
      <c r="A31" s="20">
        <v>11</v>
      </c>
      <c r="C31" s="2" t="s">
        <v>370</v>
      </c>
      <c r="D31" s="2" t="s">
        <v>370</v>
      </c>
      <c r="E31" s="9" t="s">
        <v>370</v>
      </c>
      <c r="F31" s="2" t="s">
        <v>370</v>
      </c>
      <c r="G31" s="9" t="s">
        <v>370</v>
      </c>
      <c r="H31" s="2" t="s">
        <v>370</v>
      </c>
      <c r="I31" s="2" t="s">
        <v>370</v>
      </c>
      <c r="J31" s="60" t="s">
        <v>370</v>
      </c>
      <c r="K31" s="63" t="s">
        <v>370</v>
      </c>
    </row>
    <row r="32" spans="1:13" x14ac:dyDescent="0.2">
      <c r="A32" s="20">
        <v>12</v>
      </c>
      <c r="C32" s="60" t="s">
        <v>389</v>
      </c>
      <c r="D32" s="60" t="s">
        <v>389</v>
      </c>
      <c r="E32" s="2" t="s">
        <v>389</v>
      </c>
      <c r="F32" s="2" t="s">
        <v>389</v>
      </c>
      <c r="G32" s="60" t="s">
        <v>389</v>
      </c>
      <c r="H32" s="60" t="s">
        <v>389</v>
      </c>
      <c r="I32" s="60" t="s">
        <v>389</v>
      </c>
      <c r="J32" s="2" t="s">
        <v>389</v>
      </c>
      <c r="K32" s="63" t="s">
        <v>389</v>
      </c>
    </row>
    <row r="33" spans="1:13" x14ac:dyDescent="0.2">
      <c r="L33" s="3"/>
    </row>
    <row r="34" spans="1:13" x14ac:dyDescent="0.2">
      <c r="B34" s="2" t="s">
        <v>354</v>
      </c>
    </row>
    <row r="35" spans="1:13" x14ac:dyDescent="0.2">
      <c r="A35" s="20" t="s">
        <v>353</v>
      </c>
      <c r="B35" s="1">
        <v>11</v>
      </c>
      <c r="C35" s="1">
        <v>12</v>
      </c>
      <c r="D35" s="1">
        <v>13</v>
      </c>
      <c r="E35" s="1">
        <v>14</v>
      </c>
      <c r="F35" s="1">
        <v>15</v>
      </c>
      <c r="G35" s="1">
        <v>16</v>
      </c>
      <c r="H35" s="1">
        <v>17</v>
      </c>
      <c r="I35" s="1">
        <v>18</v>
      </c>
      <c r="J35" s="1">
        <v>19</v>
      </c>
      <c r="K35" s="1">
        <v>20</v>
      </c>
      <c r="L35" s="55"/>
    </row>
    <row r="36" spans="1:13" s="24" customFormat="1" x14ac:dyDescent="0.2">
      <c r="A36" s="20"/>
      <c r="B36" s="2"/>
      <c r="C36" s="2"/>
      <c r="D36" s="2"/>
      <c r="E36" s="2"/>
      <c r="F36" s="2"/>
      <c r="G36" s="2"/>
      <c r="H36" s="2"/>
      <c r="I36" s="2"/>
      <c r="J36" s="2"/>
      <c r="K36" s="3"/>
      <c r="L36" s="2"/>
      <c r="M36" s="55"/>
    </row>
    <row r="37" spans="1:13" x14ac:dyDescent="0.2">
      <c r="A37" s="20">
        <v>1</v>
      </c>
      <c r="B37" s="60" t="s">
        <v>373</v>
      </c>
      <c r="C37" s="54" t="s">
        <v>367</v>
      </c>
      <c r="D37" s="60" t="s">
        <v>367</v>
      </c>
      <c r="E37" s="60" t="s">
        <v>367</v>
      </c>
      <c r="F37" s="2" t="s">
        <v>367</v>
      </c>
      <c r="G37" s="60" t="s">
        <v>398</v>
      </c>
      <c r="H37" s="60" t="s">
        <v>398</v>
      </c>
      <c r="I37" s="60" t="s">
        <v>398</v>
      </c>
      <c r="J37" s="60" t="s">
        <v>398</v>
      </c>
      <c r="K37" s="60" t="s">
        <v>398</v>
      </c>
    </row>
    <row r="38" spans="1:13" x14ac:dyDescent="0.2">
      <c r="A38" s="20">
        <v>2</v>
      </c>
      <c r="B38" s="9" t="s">
        <v>378</v>
      </c>
      <c r="C38" s="60" t="s">
        <v>378</v>
      </c>
      <c r="D38" s="60" t="s">
        <v>378</v>
      </c>
      <c r="E38" s="60" t="s">
        <v>378</v>
      </c>
      <c r="F38" s="60" t="s">
        <v>378</v>
      </c>
      <c r="G38" s="60" t="s">
        <v>378</v>
      </c>
      <c r="H38" s="60" t="s">
        <v>378</v>
      </c>
      <c r="I38" s="60" t="s">
        <v>378</v>
      </c>
      <c r="J38" s="60" t="s">
        <v>378</v>
      </c>
      <c r="K38" s="56" t="s">
        <v>378</v>
      </c>
    </row>
    <row r="39" spans="1:13" x14ac:dyDescent="0.2">
      <c r="A39" s="20">
        <v>3</v>
      </c>
      <c r="B39" s="54" t="s">
        <v>368</v>
      </c>
      <c r="C39" s="2" t="s">
        <v>368</v>
      </c>
      <c r="D39" s="54" t="s">
        <v>368</v>
      </c>
      <c r="E39" s="60" t="s">
        <v>370</v>
      </c>
      <c r="F39" s="60" t="s">
        <v>370</v>
      </c>
      <c r="G39" s="2" t="s">
        <v>370</v>
      </c>
      <c r="H39" s="2" t="s">
        <v>392</v>
      </c>
      <c r="I39" s="60" t="s">
        <v>392</v>
      </c>
      <c r="J39" s="2" t="s">
        <v>392</v>
      </c>
      <c r="K39" s="2" t="s">
        <v>392</v>
      </c>
    </row>
    <row r="40" spans="1:13" x14ac:dyDescent="0.2">
      <c r="A40" s="20">
        <v>4</v>
      </c>
      <c r="B40" s="2" t="s">
        <v>385</v>
      </c>
      <c r="C40" s="60" t="s">
        <v>385</v>
      </c>
      <c r="D40" s="60" t="s">
        <v>385</v>
      </c>
      <c r="E40" s="9" t="s">
        <v>385</v>
      </c>
      <c r="F40" s="60" t="s">
        <v>385</v>
      </c>
      <c r="G40" s="9" t="s">
        <v>385</v>
      </c>
      <c r="H40" s="2" t="s">
        <v>385</v>
      </c>
      <c r="I40" s="2" t="s">
        <v>385</v>
      </c>
      <c r="J40" s="2" t="s">
        <v>385</v>
      </c>
      <c r="K40" s="56" t="s">
        <v>385</v>
      </c>
    </row>
    <row r="41" spans="1:13" x14ac:dyDescent="0.2">
      <c r="A41" s="20">
        <v>5</v>
      </c>
      <c r="B41" s="60" t="s">
        <v>404</v>
      </c>
      <c r="C41" s="60" t="s">
        <v>404</v>
      </c>
      <c r="D41" s="65" t="s">
        <v>404</v>
      </c>
      <c r="E41" s="2" t="s">
        <v>404</v>
      </c>
      <c r="F41" s="60" t="s">
        <v>404</v>
      </c>
      <c r="G41" s="2" t="s">
        <v>404</v>
      </c>
      <c r="H41" s="60" t="s">
        <v>404</v>
      </c>
      <c r="I41" s="60" t="s">
        <v>404</v>
      </c>
      <c r="J41" s="60" t="s">
        <v>404</v>
      </c>
      <c r="K41" s="60" t="s">
        <v>404</v>
      </c>
    </row>
    <row r="42" spans="1:13" x14ac:dyDescent="0.2">
      <c r="A42" s="20">
        <v>6</v>
      </c>
      <c r="B42" s="60" t="s">
        <v>360</v>
      </c>
      <c r="C42" s="9" t="s">
        <v>360</v>
      </c>
      <c r="D42" s="65" t="s">
        <v>360</v>
      </c>
      <c r="E42" s="2" t="s">
        <v>360</v>
      </c>
      <c r="F42" s="60" t="s">
        <v>360</v>
      </c>
      <c r="G42" s="2" t="s">
        <v>360</v>
      </c>
      <c r="H42" s="2" t="s">
        <v>360</v>
      </c>
      <c r="I42" s="2" t="s">
        <v>360</v>
      </c>
      <c r="J42" s="60" t="s">
        <v>360</v>
      </c>
      <c r="K42" s="60" t="s">
        <v>360</v>
      </c>
    </row>
    <row r="43" spans="1:13" x14ac:dyDescent="0.2">
      <c r="A43" s="20">
        <v>7</v>
      </c>
      <c r="B43" s="2" t="s">
        <v>366</v>
      </c>
      <c r="C43" s="60" t="s">
        <v>366</v>
      </c>
      <c r="D43" s="65" t="s">
        <v>366</v>
      </c>
      <c r="E43" s="2" t="s">
        <v>375</v>
      </c>
      <c r="F43" s="60" t="s">
        <v>375</v>
      </c>
      <c r="G43" s="60" t="s">
        <v>382</v>
      </c>
      <c r="H43" s="2" t="s">
        <v>382</v>
      </c>
      <c r="I43" s="56" t="s">
        <v>382</v>
      </c>
      <c r="J43" s="60" t="s">
        <v>382</v>
      </c>
      <c r="K43" s="59" t="s">
        <v>382</v>
      </c>
    </row>
    <row r="44" spans="1:13" x14ac:dyDescent="0.2">
      <c r="A44" s="20">
        <v>8</v>
      </c>
      <c r="B44" s="60" t="s">
        <v>390</v>
      </c>
      <c r="C44" s="2" t="s">
        <v>390</v>
      </c>
      <c r="D44" s="60" t="s">
        <v>390</v>
      </c>
      <c r="E44" s="2" t="s">
        <v>390</v>
      </c>
      <c r="F44" s="2" t="s">
        <v>390</v>
      </c>
      <c r="G44" s="60" t="s">
        <v>390</v>
      </c>
      <c r="H44" s="9" t="s">
        <v>390</v>
      </c>
      <c r="I44" s="54" t="s">
        <v>390</v>
      </c>
      <c r="J44" s="2" t="s">
        <v>390</v>
      </c>
      <c r="K44" s="2" t="s">
        <v>390</v>
      </c>
    </row>
    <row r="45" spans="1:13" x14ac:dyDescent="0.2">
      <c r="A45" s="20">
        <v>9</v>
      </c>
      <c r="B45" s="60" t="s">
        <v>403</v>
      </c>
      <c r="C45" s="60" t="s">
        <v>533</v>
      </c>
      <c r="D45" s="9" t="s">
        <v>380</v>
      </c>
      <c r="E45" s="60" t="s">
        <v>380</v>
      </c>
      <c r="F45" s="2" t="s">
        <v>380</v>
      </c>
      <c r="G45" s="54" t="s">
        <v>380</v>
      </c>
      <c r="H45" s="60" t="s">
        <v>380</v>
      </c>
      <c r="I45" s="2" t="s">
        <v>380</v>
      </c>
      <c r="J45" s="2" t="s">
        <v>380</v>
      </c>
      <c r="K45" s="58" t="s">
        <v>380</v>
      </c>
    </row>
    <row r="46" spans="1:13" x14ac:dyDescent="0.2">
      <c r="A46" s="20">
        <v>10</v>
      </c>
      <c r="B46" s="60" t="s">
        <v>387</v>
      </c>
      <c r="C46" s="60" t="s">
        <v>387</v>
      </c>
      <c r="D46" s="65" t="s">
        <v>387</v>
      </c>
      <c r="E46" s="60" t="s">
        <v>387</v>
      </c>
      <c r="F46" s="9" t="s">
        <v>387</v>
      </c>
      <c r="G46" s="2" t="s">
        <v>387</v>
      </c>
      <c r="H46" s="54" t="s">
        <v>387</v>
      </c>
      <c r="I46" s="9" t="s">
        <v>387</v>
      </c>
      <c r="J46" s="60" t="s">
        <v>387</v>
      </c>
      <c r="K46" s="2" t="s">
        <v>387</v>
      </c>
    </row>
    <row r="47" spans="1:13" x14ac:dyDescent="0.2">
      <c r="A47" s="20">
        <v>11</v>
      </c>
      <c r="B47" s="2" t="s">
        <v>397</v>
      </c>
      <c r="C47" s="2" t="s">
        <v>397</v>
      </c>
      <c r="D47" s="60" t="s">
        <v>397</v>
      </c>
      <c r="E47" s="54" t="s">
        <v>397</v>
      </c>
      <c r="F47" s="2" t="s">
        <v>397</v>
      </c>
      <c r="G47" s="60" t="s">
        <v>397</v>
      </c>
      <c r="H47" s="60" t="s">
        <v>397</v>
      </c>
      <c r="I47" s="56" t="s">
        <v>397</v>
      </c>
      <c r="J47" s="54" t="s">
        <v>397</v>
      </c>
      <c r="K47" s="56" t="s">
        <v>397</v>
      </c>
    </row>
    <row r="48" spans="1:13" x14ac:dyDescent="0.2">
      <c r="A48" s="20">
        <v>12</v>
      </c>
      <c r="B48" s="2" t="s">
        <v>372</v>
      </c>
      <c r="C48" s="2" t="s">
        <v>372</v>
      </c>
      <c r="D48" s="60" t="s">
        <v>372</v>
      </c>
      <c r="E48" s="60" t="s">
        <v>372</v>
      </c>
      <c r="F48" s="54" t="s">
        <v>372</v>
      </c>
      <c r="G48" s="60" t="s">
        <v>372</v>
      </c>
      <c r="H48" s="60" t="s">
        <v>372</v>
      </c>
      <c r="I48" s="2" t="s">
        <v>363</v>
      </c>
      <c r="J48" s="9" t="s">
        <v>363</v>
      </c>
      <c r="K48" s="2" t="s">
        <v>363</v>
      </c>
    </row>
    <row r="50" spans="1:12" x14ac:dyDescent="0.2">
      <c r="B50" s="2" t="s">
        <v>354</v>
      </c>
    </row>
    <row r="51" spans="1:12" x14ac:dyDescent="0.2">
      <c r="A51" s="20" t="s">
        <v>353</v>
      </c>
      <c r="B51" s="1">
        <v>21</v>
      </c>
      <c r="C51" s="1">
        <v>22</v>
      </c>
      <c r="D51" s="1">
        <v>23</v>
      </c>
      <c r="E51" s="1">
        <v>24</v>
      </c>
      <c r="F51" s="1">
        <v>25</v>
      </c>
      <c r="G51" s="1">
        <v>26</v>
      </c>
      <c r="H51" s="1">
        <v>27</v>
      </c>
      <c r="I51" s="1">
        <v>28</v>
      </c>
      <c r="J51" s="1">
        <v>29</v>
      </c>
      <c r="K51" s="1">
        <v>30</v>
      </c>
      <c r="L51" s="55"/>
    </row>
    <row r="52" spans="1:12" x14ac:dyDescent="0.2">
      <c r="A52" s="20">
        <v>1</v>
      </c>
      <c r="B52" s="56" t="s">
        <v>394</v>
      </c>
      <c r="C52" s="56" t="s">
        <v>394</v>
      </c>
      <c r="D52" s="58" t="s">
        <v>394</v>
      </c>
      <c r="E52" s="2" t="s">
        <v>394</v>
      </c>
      <c r="F52" s="56" t="s">
        <v>394</v>
      </c>
      <c r="G52" s="59" t="s">
        <v>394</v>
      </c>
      <c r="H52" s="2" t="s">
        <v>714</v>
      </c>
      <c r="I52" s="56" t="s">
        <v>399</v>
      </c>
      <c r="J52" s="56" t="s">
        <v>399</v>
      </c>
      <c r="K52" s="56" t="s">
        <v>399</v>
      </c>
      <c r="L52" s="57"/>
    </row>
    <row r="53" spans="1:12" x14ac:dyDescent="0.2">
      <c r="A53" s="20">
        <v>2</v>
      </c>
      <c r="B53" s="56" t="s">
        <v>378</v>
      </c>
      <c r="C53" s="56" t="s">
        <v>378</v>
      </c>
      <c r="D53" s="2" t="s">
        <v>378</v>
      </c>
      <c r="E53" s="56" t="s">
        <v>378</v>
      </c>
      <c r="F53" s="56" t="s">
        <v>378</v>
      </c>
      <c r="G53" s="56" t="s">
        <v>378</v>
      </c>
      <c r="H53" s="2" t="s">
        <v>378</v>
      </c>
      <c r="I53" s="2" t="s">
        <v>378</v>
      </c>
      <c r="J53" s="56" t="s">
        <v>378</v>
      </c>
      <c r="K53" s="56" t="s">
        <v>378</v>
      </c>
      <c r="L53" s="57"/>
    </row>
    <row r="54" spans="1:12" x14ac:dyDescent="0.2">
      <c r="A54" s="20">
        <v>3</v>
      </c>
      <c r="B54" s="56" t="s">
        <v>392</v>
      </c>
      <c r="C54" s="59" t="s">
        <v>392</v>
      </c>
      <c r="D54" s="56" t="s">
        <v>392</v>
      </c>
      <c r="E54" s="56" t="s">
        <v>392</v>
      </c>
      <c r="F54" s="56" t="s">
        <v>392</v>
      </c>
      <c r="G54" s="2" t="s">
        <v>392</v>
      </c>
      <c r="H54" s="56" t="s">
        <v>392</v>
      </c>
      <c r="I54" s="59" t="s">
        <v>392</v>
      </c>
      <c r="J54" s="59" t="s">
        <v>392</v>
      </c>
      <c r="K54" s="2" t="s">
        <v>392</v>
      </c>
      <c r="L54" s="57"/>
    </row>
    <row r="55" spans="1:12" x14ac:dyDescent="0.2">
      <c r="A55" s="20">
        <v>4</v>
      </c>
      <c r="B55" s="2" t="s">
        <v>385</v>
      </c>
      <c r="C55" s="56" t="s">
        <v>385</v>
      </c>
      <c r="D55" s="59" t="s">
        <v>385</v>
      </c>
      <c r="E55" s="2" t="s">
        <v>385</v>
      </c>
      <c r="F55" s="58" t="s">
        <v>385</v>
      </c>
      <c r="G55" s="56" t="s">
        <v>385</v>
      </c>
      <c r="H55" s="2" t="s">
        <v>385</v>
      </c>
      <c r="I55" s="2" t="s">
        <v>385</v>
      </c>
      <c r="J55" s="56" t="s">
        <v>385</v>
      </c>
      <c r="K55" s="58" t="s">
        <v>385</v>
      </c>
      <c r="L55" s="57"/>
    </row>
    <row r="56" spans="1:12" x14ac:dyDescent="0.2">
      <c r="A56" s="20">
        <v>5</v>
      </c>
      <c r="B56" s="2" t="s">
        <v>404</v>
      </c>
      <c r="C56" s="2" t="s">
        <v>404</v>
      </c>
      <c r="D56" s="2" t="s">
        <v>404</v>
      </c>
      <c r="E56" s="56" t="s">
        <v>407</v>
      </c>
      <c r="F56" s="2" t="s">
        <v>407</v>
      </c>
      <c r="G56" s="2" t="s">
        <v>407</v>
      </c>
      <c r="H56" s="56" t="s">
        <v>407</v>
      </c>
      <c r="I56" s="2" t="s">
        <v>407</v>
      </c>
      <c r="J56" s="58" t="s">
        <v>407</v>
      </c>
      <c r="K56" s="2" t="s">
        <v>407</v>
      </c>
      <c r="L56" s="57"/>
    </row>
    <row r="57" spans="1:12" x14ac:dyDescent="0.2">
      <c r="A57" s="20">
        <v>6</v>
      </c>
      <c r="B57" s="59" t="s">
        <v>360</v>
      </c>
      <c r="C57" s="56" t="s">
        <v>360</v>
      </c>
      <c r="D57" s="56" t="s">
        <v>360</v>
      </c>
      <c r="E57" s="59" t="s">
        <v>360</v>
      </c>
      <c r="F57" s="2" t="s">
        <v>360</v>
      </c>
      <c r="G57" s="58" t="s">
        <v>360</v>
      </c>
      <c r="H57" s="56" t="s">
        <v>360</v>
      </c>
      <c r="I57" s="56" t="s">
        <v>360</v>
      </c>
      <c r="J57" s="56" t="s">
        <v>360</v>
      </c>
      <c r="K57" s="56" t="s">
        <v>360</v>
      </c>
      <c r="L57" s="57"/>
    </row>
    <row r="58" spans="1:12" x14ac:dyDescent="0.2">
      <c r="A58" s="20">
        <v>7</v>
      </c>
      <c r="B58" s="56" t="s">
        <v>382</v>
      </c>
      <c r="C58" s="2" t="s">
        <v>382</v>
      </c>
      <c r="D58" s="2" t="s">
        <v>382</v>
      </c>
      <c r="E58" s="56" t="s">
        <v>382</v>
      </c>
      <c r="F58" s="2" t="s">
        <v>382</v>
      </c>
      <c r="G58" s="2" t="s">
        <v>382</v>
      </c>
      <c r="H58" s="59" t="s">
        <v>382</v>
      </c>
      <c r="I58" s="56" t="s">
        <v>382</v>
      </c>
      <c r="J58" s="2" t="s">
        <v>382</v>
      </c>
      <c r="K58" s="2" t="s">
        <v>382</v>
      </c>
      <c r="L58" s="57"/>
    </row>
    <row r="59" spans="1:12" x14ac:dyDescent="0.2">
      <c r="A59" s="20">
        <v>8</v>
      </c>
      <c r="B59" s="56" t="s">
        <v>390</v>
      </c>
      <c r="C59" s="58" t="s">
        <v>390</v>
      </c>
      <c r="D59" s="56" t="s">
        <v>390</v>
      </c>
      <c r="E59" s="56" t="s">
        <v>390</v>
      </c>
      <c r="F59" s="56" t="s">
        <v>390</v>
      </c>
      <c r="G59" s="56" t="s">
        <v>390</v>
      </c>
      <c r="H59" s="56" t="s">
        <v>390</v>
      </c>
      <c r="I59" s="2" t="s">
        <v>390</v>
      </c>
      <c r="J59" s="2" t="s">
        <v>390</v>
      </c>
      <c r="K59" s="56" t="s">
        <v>390</v>
      </c>
      <c r="L59" s="57"/>
    </row>
    <row r="60" spans="1:12" x14ac:dyDescent="0.2">
      <c r="A60" s="20">
        <v>9</v>
      </c>
      <c r="B60" s="2" t="s">
        <v>380</v>
      </c>
      <c r="C60" s="56" t="s">
        <v>380</v>
      </c>
      <c r="D60" s="56" t="s">
        <v>370</v>
      </c>
      <c r="E60" s="56" t="s">
        <v>370</v>
      </c>
      <c r="F60" s="56" t="s">
        <v>370</v>
      </c>
      <c r="G60" s="56" t="s">
        <v>370</v>
      </c>
      <c r="H60" s="56" t="s">
        <v>370</v>
      </c>
      <c r="I60" s="56" t="s">
        <v>370</v>
      </c>
      <c r="J60" s="56" t="s">
        <v>370</v>
      </c>
      <c r="K60" s="2" t="s">
        <v>370</v>
      </c>
      <c r="L60" s="57"/>
    </row>
    <row r="61" spans="1:12" x14ac:dyDescent="0.2">
      <c r="A61" s="20">
        <v>10</v>
      </c>
      <c r="B61" s="58" t="s">
        <v>387</v>
      </c>
      <c r="C61" s="2" t="s">
        <v>387</v>
      </c>
      <c r="D61" s="2" t="s">
        <v>387</v>
      </c>
      <c r="E61" s="2" t="s">
        <v>387</v>
      </c>
      <c r="F61" s="59" t="s">
        <v>393</v>
      </c>
      <c r="G61" s="56" t="s">
        <v>393</v>
      </c>
      <c r="H61" s="2" t="s">
        <v>393</v>
      </c>
      <c r="I61" s="56" t="s">
        <v>393</v>
      </c>
      <c r="J61" s="2" t="s">
        <v>393</v>
      </c>
      <c r="K61" s="56" t="s">
        <v>393</v>
      </c>
      <c r="L61" s="57"/>
    </row>
    <row r="62" spans="1:12" x14ac:dyDescent="0.2">
      <c r="A62" s="20">
        <v>11</v>
      </c>
      <c r="B62" s="2" t="s">
        <v>397</v>
      </c>
      <c r="C62" s="56" t="s">
        <v>397</v>
      </c>
      <c r="D62" s="56" t="s">
        <v>397</v>
      </c>
      <c r="E62" s="58" t="s">
        <v>397</v>
      </c>
      <c r="F62" s="56" t="s">
        <v>397</v>
      </c>
      <c r="G62" s="56" t="s">
        <v>397</v>
      </c>
      <c r="H62" s="56" t="s">
        <v>397</v>
      </c>
      <c r="I62" s="58" t="s">
        <v>397</v>
      </c>
      <c r="J62" s="2" t="s">
        <v>387</v>
      </c>
      <c r="K62" s="56" t="s">
        <v>387</v>
      </c>
      <c r="L62" s="57"/>
    </row>
    <row r="63" spans="1:12" x14ac:dyDescent="0.2">
      <c r="A63" s="20">
        <v>12</v>
      </c>
      <c r="B63" s="56" t="s">
        <v>363</v>
      </c>
      <c r="C63" s="2" t="s">
        <v>363</v>
      </c>
      <c r="D63" s="56" t="s">
        <v>363</v>
      </c>
      <c r="E63" s="2" t="s">
        <v>363</v>
      </c>
      <c r="F63" s="2" t="s">
        <v>363</v>
      </c>
      <c r="G63" s="2" t="s">
        <v>363</v>
      </c>
      <c r="H63" s="58" t="s">
        <v>363</v>
      </c>
      <c r="I63" s="56" t="s">
        <v>363</v>
      </c>
      <c r="J63" s="56" t="s">
        <v>363</v>
      </c>
      <c r="K63" s="59" t="s">
        <v>363</v>
      </c>
      <c r="L63" s="57"/>
    </row>
  </sheetData>
  <pageMargins left="0.75" right="0.75" top="1" bottom="1" header="0.5" footer="0.5"/>
  <pageSetup orientation="landscape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dcterms:created xsi:type="dcterms:W3CDTF">2022-01-29T02:43:26Z</dcterms:created>
  <dcterms:modified xsi:type="dcterms:W3CDTF">2025-02-16T15:25:23Z</dcterms:modified>
</cp:coreProperties>
</file>